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oorcc-my.sharepoint.com/personal/jonas_skeppas_purmo_se/Documents/Documents/"/>
    </mc:Choice>
  </mc:AlternateContent>
  <xr:revisionPtr revIDLastSave="272" documentId="8_{B2D57A61-BD73-4D80-BC63-68141BDA64DE}" xr6:coauthVersionLast="47" xr6:coauthVersionMax="47" xr10:uidLastSave="{0B34E573-3565-4A60-A0F4-10CC417A1C1C}"/>
  <bookViews>
    <workbookView xWindow="-120" yWindow="-120" windowWidth="29040" windowHeight="15840" xr2:uid="{09E7CC39-F79C-408D-A4C8-AF6BB6E4EC0C}"/>
  </bookViews>
  <sheets>
    <sheet name="TPV4 Standard" sheetId="1" r:id="rId1"/>
    <sheet name="TPV4 Plan" sheetId="2" r:id="rId2"/>
  </sheets>
  <definedNames>
    <definedName name="DeltaT" localSheetId="1">'TPV4 Plan'!$M$4</definedName>
    <definedName name="DeltaT">'TPV4 Standard'!$M$4</definedName>
    <definedName name="Retur" localSheetId="1">'TPV4 Plan'!$K$4</definedName>
    <definedName name="Retur">'TPV4 Standard'!$K$4</definedName>
    <definedName name="Rum" localSheetId="1">'TPV4 Plan'!$L$4</definedName>
    <definedName name="Rum">'TPV4 Standard'!$L$4</definedName>
    <definedName name="Tillopp" localSheetId="1">'TPV4 Plan'!$J$4</definedName>
    <definedName name="Tillopp">'TPV4 Standard'!$J$4</definedName>
    <definedName name="Tryck" localSheetId="1">'TPV4 Plan'!$N$4</definedName>
    <definedName name="Tryck">'TPV4 Standard'!$N$4</definedName>
    <definedName name="Val" localSheetId="1">'TPV4 Plan'!$B$3</definedName>
    <definedName name="Val">'TPV4 Standard'!$B$3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M4" i="2"/>
  <c r="F53" i="2" s="1"/>
  <c r="A7" i="1"/>
  <c r="M4" i="1"/>
  <c r="R46" i="1" s="1"/>
  <c r="P14" i="2" l="1"/>
  <c r="U14" i="2"/>
  <c r="N43" i="2"/>
  <c r="F19" i="2"/>
  <c r="N48" i="2"/>
  <c r="H19" i="2"/>
  <c r="T25" i="2"/>
  <c r="N27" i="2"/>
  <c r="G53" i="2"/>
  <c r="H53" i="2"/>
  <c r="N52" i="2"/>
  <c r="O48" i="2"/>
  <c r="W14" i="2"/>
  <c r="O27" i="2"/>
  <c r="P52" i="2"/>
  <c r="S15" i="2"/>
  <c r="D29" i="2"/>
  <c r="N44" i="2"/>
  <c r="T15" i="2"/>
  <c r="N29" i="2"/>
  <c r="O44" i="2"/>
  <c r="E16" i="2"/>
  <c r="T20" i="2"/>
  <c r="P40" i="2"/>
  <c r="P49" i="2"/>
  <c r="V16" i="2"/>
  <c r="F42" i="2"/>
  <c r="N45" i="2"/>
  <c r="N54" i="2"/>
  <c r="L22" i="2"/>
  <c r="O41" i="2"/>
  <c r="O50" i="2"/>
  <c r="F17" i="2"/>
  <c r="M22" i="2"/>
  <c r="M44" i="2"/>
  <c r="P41" i="2"/>
  <c r="P45" i="2"/>
  <c r="P50" i="2"/>
  <c r="V17" i="2"/>
  <c r="R23" i="2"/>
  <c r="H45" i="2"/>
  <c r="N42" i="2"/>
  <c r="N46" i="2"/>
  <c r="N51" i="2"/>
  <c r="O43" i="2"/>
  <c r="O52" i="2"/>
  <c r="N19" i="2"/>
  <c r="P43" i="2"/>
  <c r="P48" i="2"/>
  <c r="R20" i="2"/>
  <c r="N40" i="2"/>
  <c r="N49" i="2"/>
  <c r="S20" i="2"/>
  <c r="O40" i="2"/>
  <c r="O49" i="2"/>
  <c r="V30" i="2"/>
  <c r="P44" i="2"/>
  <c r="P53" i="2"/>
  <c r="V21" i="2"/>
  <c r="N41" i="2"/>
  <c r="N50" i="2"/>
  <c r="W16" i="2"/>
  <c r="G42" i="2"/>
  <c r="O45" i="2"/>
  <c r="W17" i="2"/>
  <c r="S23" i="2"/>
  <c r="F48" i="2"/>
  <c r="O42" i="2"/>
  <c r="O46" i="2"/>
  <c r="O51" i="2"/>
  <c r="D18" i="2"/>
  <c r="N25" i="2"/>
  <c r="G48" i="2"/>
  <c r="P42" i="2"/>
  <c r="P46" i="2"/>
  <c r="P51" i="2"/>
  <c r="N53" i="2"/>
  <c r="O53" i="2"/>
  <c r="O54" i="2"/>
  <c r="P54" i="2"/>
  <c r="L51" i="2"/>
  <c r="E24" i="2"/>
  <c r="O29" i="2"/>
  <c r="D49" i="2"/>
  <c r="D15" i="2"/>
  <c r="O19" i="2"/>
  <c r="R27" i="2"/>
  <c r="E49" i="2"/>
  <c r="E15" i="2"/>
  <c r="P19" i="2"/>
  <c r="K26" i="2"/>
  <c r="E39" i="2"/>
  <c r="L49" i="2"/>
  <c r="F15" i="2"/>
  <c r="R24" i="2"/>
  <c r="G15" i="2"/>
  <c r="L17" i="2"/>
  <c r="K21" i="2"/>
  <c r="S24" i="2"/>
  <c r="K28" i="2"/>
  <c r="I46" i="2"/>
  <c r="H15" i="2"/>
  <c r="M17" i="2"/>
  <c r="T19" i="2"/>
  <c r="L21" i="2"/>
  <c r="N26" i="2"/>
  <c r="L15" i="2"/>
  <c r="N17" i="2"/>
  <c r="P18" i="2"/>
  <c r="M21" i="2"/>
  <c r="V24" i="2"/>
  <c r="M28" i="2"/>
  <c r="M40" i="2"/>
  <c r="D47" i="2"/>
  <c r="N15" i="2"/>
  <c r="R17" i="2"/>
  <c r="U18" i="2"/>
  <c r="N21" i="2"/>
  <c r="K25" i="2"/>
  <c r="T28" i="2"/>
  <c r="H41" i="2"/>
  <c r="M51" i="2"/>
  <c r="N14" i="2"/>
  <c r="O15" i="2"/>
  <c r="T16" i="2"/>
  <c r="T17" i="2"/>
  <c r="W18" i="2"/>
  <c r="I20" i="2"/>
  <c r="T21" i="2"/>
  <c r="O23" i="2"/>
  <c r="L25" i="2"/>
  <c r="G27" i="2"/>
  <c r="U28" i="2"/>
  <c r="T30" i="2"/>
  <c r="I41" i="2"/>
  <c r="K44" i="2"/>
  <c r="D48" i="2"/>
  <c r="D52" i="2"/>
  <c r="D38" i="2"/>
  <c r="I18" i="2"/>
  <c r="I24" i="2"/>
  <c r="P29" i="2"/>
  <c r="G54" i="2"/>
  <c r="K18" i="2"/>
  <c r="K24" i="2"/>
  <c r="R29" i="2"/>
  <c r="H54" i="2"/>
  <c r="H16" i="2"/>
  <c r="H21" i="2"/>
  <c r="I14" i="2"/>
  <c r="I16" i="2"/>
  <c r="S19" i="2"/>
  <c r="W22" i="2"/>
  <c r="M26" i="2"/>
  <c r="K40" i="2"/>
  <c r="K43" i="2"/>
  <c r="K14" i="2"/>
  <c r="O16" i="2"/>
  <c r="O18" i="2"/>
  <c r="D23" i="2"/>
  <c r="T24" i="2"/>
  <c r="L28" i="2"/>
  <c r="F30" i="2"/>
  <c r="L40" i="2"/>
  <c r="L43" i="2"/>
  <c r="M46" i="2"/>
  <c r="K51" i="2"/>
  <c r="L14" i="2"/>
  <c r="R16" i="2"/>
  <c r="F20" i="2"/>
  <c r="H23" i="2"/>
  <c r="O26" i="2"/>
  <c r="H30" i="2"/>
  <c r="M43" i="2"/>
  <c r="M14" i="2"/>
  <c r="S16" i="2"/>
  <c r="G20" i="2"/>
  <c r="N23" i="2"/>
  <c r="P26" i="2"/>
  <c r="M30" i="2"/>
  <c r="E44" i="2"/>
  <c r="H47" i="2"/>
  <c r="O14" i="2"/>
  <c r="R15" i="2"/>
  <c r="U16" i="2"/>
  <c r="U17" i="2"/>
  <c r="E19" i="2"/>
  <c r="K20" i="2"/>
  <c r="U21" i="2"/>
  <c r="P23" i="2"/>
  <c r="M25" i="2"/>
  <c r="H27" i="2"/>
  <c r="V28" i="2"/>
  <c r="U30" i="2"/>
  <c r="E42" i="2"/>
  <c r="L44" i="2"/>
  <c r="E48" i="2"/>
  <c r="F52" i="2"/>
  <c r="U25" i="2"/>
  <c r="H42" i="2"/>
  <c r="F16" i="2"/>
  <c r="N22" i="2"/>
  <c r="D39" i="2"/>
  <c r="D14" i="2"/>
  <c r="O22" i="2"/>
  <c r="G43" i="2"/>
  <c r="E14" i="2"/>
  <c r="R19" i="2"/>
  <c r="L26" i="2"/>
  <c r="I28" i="2"/>
  <c r="S29" i="2"/>
  <c r="D40" i="2"/>
  <c r="H43" i="2"/>
  <c r="H46" i="2"/>
  <c r="L50" i="2"/>
  <c r="P27" i="2"/>
  <c r="I45" i="2"/>
  <c r="H17" i="2"/>
  <c r="W25" i="2"/>
  <c r="F46" i="2"/>
  <c r="I17" i="2"/>
  <c r="W20" i="2"/>
  <c r="T27" i="2"/>
  <c r="G46" i="2"/>
  <c r="K17" i="2"/>
  <c r="P22" i="2"/>
  <c r="N18" i="2"/>
  <c r="T29" i="2"/>
  <c r="M50" i="2"/>
  <c r="K54" i="2"/>
  <c r="U20" i="2"/>
  <c r="I42" i="2"/>
  <c r="G16" i="2"/>
  <c r="M18" i="2"/>
  <c r="D22" i="2"/>
  <c r="E23" i="2"/>
  <c r="F24" i="2"/>
  <c r="W24" i="2"/>
  <c r="D27" i="2"/>
  <c r="F28" i="2"/>
  <c r="E29" i="2"/>
  <c r="I30" i="2"/>
  <c r="E40" i="2"/>
  <c r="D43" i="2"/>
  <c r="E47" i="2"/>
  <c r="K48" i="2"/>
  <c r="H50" i="2"/>
  <c r="D53" i="2"/>
  <c r="L18" i="2"/>
  <c r="G19" i="2"/>
  <c r="H20" i="2"/>
  <c r="I21" i="2"/>
  <c r="E22" i="2"/>
  <c r="F23" i="2"/>
  <c r="G24" i="2"/>
  <c r="H25" i="2"/>
  <c r="D26" i="2"/>
  <c r="E27" i="2"/>
  <c r="G28" i="2"/>
  <c r="F29" i="2"/>
  <c r="K30" i="2"/>
  <c r="E43" i="2"/>
  <c r="F47" i="2"/>
  <c r="L48" i="2"/>
  <c r="I50" i="2"/>
  <c r="E53" i="2"/>
  <c r="K22" i="2"/>
  <c r="G23" i="2"/>
  <c r="H24" i="2"/>
  <c r="I25" i="2"/>
  <c r="E26" i="2"/>
  <c r="F27" i="2"/>
  <c r="H28" i="2"/>
  <c r="M29" i="2"/>
  <c r="L30" i="2"/>
  <c r="F43" i="2"/>
  <c r="E46" i="2"/>
  <c r="G47" i="2"/>
  <c r="M48" i="2"/>
  <c r="K50" i="2"/>
  <c r="M54" i="2"/>
  <c r="F54" i="2"/>
  <c r="M52" i="2"/>
  <c r="I51" i="2"/>
  <c r="G50" i="2"/>
  <c r="L46" i="2"/>
  <c r="D46" i="2"/>
  <c r="G45" i="2"/>
  <c r="L42" i="2"/>
  <c r="D42" i="2"/>
  <c r="G41" i="2"/>
  <c r="S30" i="2"/>
  <c r="E30" i="2"/>
  <c r="L29" i="2"/>
  <c r="S28" i="2"/>
  <c r="E28" i="2"/>
  <c r="M27" i="2"/>
  <c r="V26" i="2"/>
  <c r="S25" i="2"/>
  <c r="G25" i="2"/>
  <c r="P24" i="2"/>
  <c r="D24" i="2"/>
  <c r="M23" i="2"/>
  <c r="V22" i="2"/>
  <c r="S21" i="2"/>
  <c r="G21" i="2"/>
  <c r="P20" i="2"/>
  <c r="D20" i="2"/>
  <c r="M19" i="2"/>
  <c r="V18" i="2"/>
  <c r="S17" i="2"/>
  <c r="G17" i="2"/>
  <c r="P16" i="2"/>
  <c r="D16" i="2"/>
  <c r="M15" i="2"/>
  <c r="V14" i="2"/>
  <c r="E54" i="2"/>
  <c r="L52" i="2"/>
  <c r="H51" i="2"/>
  <c r="F50" i="2"/>
  <c r="I49" i="2"/>
  <c r="K46" i="2"/>
  <c r="F45" i="2"/>
  <c r="I44" i="2"/>
  <c r="K42" i="2"/>
  <c r="F41" i="2"/>
  <c r="I40" i="2"/>
  <c r="I39" i="2"/>
  <c r="I38" i="2"/>
  <c r="R30" i="2"/>
  <c r="D30" i="2"/>
  <c r="K29" i="2"/>
  <c r="R28" i="2"/>
  <c r="D28" i="2"/>
  <c r="L27" i="2"/>
  <c r="U26" i="2"/>
  <c r="I26" i="2"/>
  <c r="R25" i="2"/>
  <c r="F25" i="2"/>
  <c r="O24" i="2"/>
  <c r="L23" i="2"/>
  <c r="U22" i="2"/>
  <c r="I22" i="2"/>
  <c r="R21" i="2"/>
  <c r="F21" i="2"/>
  <c r="O20" i="2"/>
  <c r="L19" i="2"/>
  <c r="D54" i="2"/>
  <c r="K52" i="2"/>
  <c r="G51" i="2"/>
  <c r="E50" i="2"/>
  <c r="H49" i="2"/>
  <c r="M45" i="2"/>
  <c r="E45" i="2"/>
  <c r="H44" i="2"/>
  <c r="M41" i="2"/>
  <c r="E41" i="2"/>
  <c r="H40" i="2"/>
  <c r="H39" i="2"/>
  <c r="H38" i="2"/>
  <c r="P30" i="2"/>
  <c r="I29" i="2"/>
  <c r="P28" i="2"/>
  <c r="W27" i="2"/>
  <c r="K27" i="2"/>
  <c r="T26" i="2"/>
  <c r="H26" i="2"/>
  <c r="E25" i="2"/>
  <c r="N24" i="2"/>
  <c r="W23" i="2"/>
  <c r="K23" i="2"/>
  <c r="T22" i="2"/>
  <c r="H22" i="2"/>
  <c r="E21" i="2"/>
  <c r="N20" i="2"/>
  <c r="W19" i="2"/>
  <c r="K19" i="2"/>
  <c r="T18" i="2"/>
  <c r="H18" i="2"/>
  <c r="E17" i="2"/>
  <c r="N16" i="2"/>
  <c r="W15" i="2"/>
  <c r="K15" i="2"/>
  <c r="T14" i="2"/>
  <c r="H14" i="2"/>
  <c r="M53" i="2"/>
  <c r="F51" i="2"/>
  <c r="D50" i="2"/>
  <c r="G49" i="2"/>
  <c r="L45" i="2"/>
  <c r="D45" i="2"/>
  <c r="G44" i="2"/>
  <c r="L41" i="2"/>
  <c r="D41" i="2"/>
  <c r="G40" i="2"/>
  <c r="G39" i="2"/>
  <c r="G38" i="2"/>
  <c r="O30" i="2"/>
  <c r="V29" i="2"/>
  <c r="H29" i="2"/>
  <c r="O28" i="2"/>
  <c r="V27" i="2"/>
  <c r="S26" i="2"/>
  <c r="G26" i="2"/>
  <c r="P25" i="2"/>
  <c r="D25" i="2"/>
  <c r="M24" i="2"/>
  <c r="V23" i="2"/>
  <c r="S22" i="2"/>
  <c r="G22" i="2"/>
  <c r="P21" i="2"/>
  <c r="D21" i="2"/>
  <c r="M20" i="2"/>
  <c r="V19" i="2"/>
  <c r="S18" i="2"/>
  <c r="G18" i="2"/>
  <c r="P17" i="2"/>
  <c r="D17" i="2"/>
  <c r="M16" i="2"/>
  <c r="V15" i="2"/>
  <c r="S14" i="2"/>
  <c r="G14" i="2"/>
  <c r="L53" i="2"/>
  <c r="H52" i="2"/>
  <c r="E51" i="2"/>
  <c r="F49" i="2"/>
  <c r="I48" i="2"/>
  <c r="I47" i="2"/>
  <c r="K45" i="2"/>
  <c r="F44" i="2"/>
  <c r="I43" i="2"/>
  <c r="K41" i="2"/>
  <c r="F40" i="2"/>
  <c r="F39" i="2"/>
  <c r="F38" i="2"/>
  <c r="N30" i="2"/>
  <c r="U29" i="2"/>
  <c r="G29" i="2"/>
  <c r="N28" i="2"/>
  <c r="U27" i="2"/>
  <c r="I27" i="2"/>
  <c r="R26" i="2"/>
  <c r="F26" i="2"/>
  <c r="O25" i="2"/>
  <c r="L24" i="2"/>
  <c r="U23" i="2"/>
  <c r="I23" i="2"/>
  <c r="R22" i="2"/>
  <c r="F22" i="2"/>
  <c r="O21" i="2"/>
  <c r="L20" i="2"/>
  <c r="U19" i="2"/>
  <c r="I19" i="2"/>
  <c r="R18" i="2"/>
  <c r="F18" i="2"/>
  <c r="O17" i="2"/>
  <c r="L16" i="2"/>
  <c r="U15" i="2"/>
  <c r="I15" i="2"/>
  <c r="R14" i="2"/>
  <c r="F14" i="2"/>
  <c r="K53" i="2"/>
  <c r="G52" i="2"/>
  <c r="D51" i="2"/>
  <c r="M49" i="2"/>
  <c r="P15" i="2"/>
  <c r="K16" i="2"/>
  <c r="E18" i="2"/>
  <c r="D19" i="2"/>
  <c r="E20" i="2"/>
  <c r="V20" i="2"/>
  <c r="W21" i="2"/>
  <c r="T23" i="2"/>
  <c r="U24" i="2"/>
  <c r="V25" i="2"/>
  <c r="W26" i="2"/>
  <c r="S27" i="2"/>
  <c r="G30" i="2"/>
  <c r="E38" i="2"/>
  <c r="M42" i="2"/>
  <c r="D44" i="2"/>
  <c r="H48" i="2"/>
  <c r="K49" i="2"/>
  <c r="E52" i="2"/>
  <c r="L54" i="2"/>
  <c r="I51" i="1"/>
  <c r="E43" i="1"/>
  <c r="E29" i="1"/>
  <c r="S19" i="1"/>
  <c r="C45" i="1"/>
  <c r="L25" i="1"/>
  <c r="I16" i="1"/>
  <c r="N38" i="1"/>
  <c r="W21" i="1"/>
  <c r="K44" i="1"/>
  <c r="F17" i="1"/>
  <c r="C51" i="1"/>
  <c r="H50" i="1"/>
  <c r="D25" i="1"/>
  <c r="D50" i="1"/>
  <c r="J42" i="1"/>
  <c r="I25" i="1"/>
  <c r="K43" i="1"/>
  <c r="G21" i="1"/>
  <c r="M24" i="1"/>
  <c r="G47" i="1"/>
  <c r="D47" i="1"/>
  <c r="G51" i="1"/>
  <c r="G29" i="1"/>
  <c r="V14" i="1"/>
  <c r="H54" i="1"/>
  <c r="E25" i="1"/>
  <c r="F48" i="1"/>
  <c r="H25" i="1"/>
  <c r="P29" i="1"/>
  <c r="F53" i="1"/>
  <c r="T30" i="1"/>
  <c r="S17" i="1"/>
  <c r="S20" i="1"/>
  <c r="S28" i="1"/>
  <c r="F29" i="1"/>
  <c r="K30" i="1"/>
  <c r="K17" i="1"/>
  <c r="H20" i="1"/>
  <c r="P23" i="1"/>
  <c r="I50" i="1"/>
  <c r="F54" i="1"/>
  <c r="F26" i="1"/>
  <c r="H52" i="1"/>
  <c r="L19" i="1"/>
  <c r="M49" i="1"/>
  <c r="D53" i="1"/>
  <c r="S25" i="1"/>
  <c r="H41" i="1"/>
  <c r="J23" i="1"/>
  <c r="J44" i="1"/>
  <c r="G17" i="1"/>
  <c r="K21" i="1"/>
  <c r="P25" i="1"/>
  <c r="E18" i="1"/>
  <c r="H19" i="1"/>
  <c r="R48" i="1"/>
  <c r="E51" i="1"/>
  <c r="D28" i="1"/>
  <c r="M44" i="1"/>
  <c r="I42" i="1"/>
  <c r="G44" i="1"/>
  <c r="F38" i="1"/>
  <c r="O16" i="1"/>
  <c r="W17" i="1"/>
  <c r="L49" i="1"/>
  <c r="N15" i="1"/>
  <c r="F41" i="1"/>
  <c r="F19" i="1"/>
  <c r="E39" i="1"/>
  <c r="C41" i="1"/>
  <c r="Q19" i="1"/>
  <c r="F30" i="1"/>
  <c r="N30" i="1"/>
  <c r="D30" i="1"/>
  <c r="G38" i="1"/>
  <c r="F18" i="1"/>
  <c r="L21" i="1"/>
  <c r="F16" i="1"/>
  <c r="L43" i="1"/>
  <c r="H21" i="1"/>
  <c r="H43" i="1"/>
  <c r="W24" i="1"/>
  <c r="O24" i="1"/>
  <c r="J24" i="1"/>
  <c r="N46" i="1"/>
  <c r="S16" i="1"/>
  <c r="U27" i="1"/>
  <c r="H42" i="1"/>
  <c r="M20" i="1"/>
  <c r="D42" i="1"/>
  <c r="S23" i="1"/>
  <c r="W22" i="1"/>
  <c r="L41" i="1"/>
  <c r="E20" i="1"/>
  <c r="E47" i="1"/>
  <c r="D22" i="1"/>
  <c r="O18" i="1"/>
  <c r="H24" i="1"/>
  <c r="W20" i="1"/>
  <c r="U18" i="1"/>
  <c r="O17" i="1"/>
  <c r="F14" i="1"/>
  <c r="P45" i="1"/>
  <c r="H17" i="1"/>
  <c r="E44" i="1"/>
  <c r="C21" i="1"/>
  <c r="P28" i="1"/>
  <c r="V15" i="1"/>
  <c r="M42" i="1"/>
  <c r="C26" i="1"/>
  <c r="M41" i="1"/>
  <c r="C19" i="1"/>
  <c r="S30" i="1"/>
  <c r="D16" i="1"/>
  <c r="D51" i="1"/>
  <c r="P26" i="1"/>
  <c r="F23" i="1"/>
  <c r="L46" i="1"/>
  <c r="L26" i="1"/>
  <c r="U19" i="1"/>
  <c r="W15" i="1"/>
  <c r="I27" i="1"/>
  <c r="W25" i="1"/>
  <c r="E52" i="1"/>
  <c r="O29" i="1"/>
  <c r="O15" i="1"/>
  <c r="V26" i="1"/>
  <c r="J20" i="1"/>
  <c r="F24" i="1"/>
  <c r="D43" i="1"/>
  <c r="U20" i="1"/>
  <c r="L42" i="1"/>
  <c r="L24" i="1"/>
  <c r="D14" i="1"/>
  <c r="W23" i="1"/>
  <c r="F46" i="1"/>
  <c r="C24" i="1"/>
  <c r="K26" i="1"/>
  <c r="H28" i="1"/>
  <c r="M29" i="1"/>
  <c r="P16" i="1"/>
  <c r="D39" i="1"/>
  <c r="R27" i="1"/>
  <c r="E15" i="1"/>
  <c r="I49" i="1"/>
  <c r="R22" i="1"/>
  <c r="K19" i="1"/>
  <c r="O21" i="1"/>
  <c r="H27" i="1"/>
  <c r="N27" i="1"/>
  <c r="G28" i="1"/>
  <c r="Q24" i="1"/>
  <c r="H49" i="1"/>
  <c r="S29" i="1"/>
  <c r="E24" i="1"/>
  <c r="M17" i="1"/>
  <c r="W28" i="1"/>
  <c r="E22" i="1"/>
  <c r="M48" i="1"/>
  <c r="H44" i="1"/>
  <c r="P21" i="1"/>
  <c r="D44" i="1"/>
  <c r="Q25" i="1"/>
  <c r="J25" i="1"/>
  <c r="R24" i="1"/>
  <c r="J47" i="1"/>
  <c r="G25" i="1"/>
  <c r="J40" i="1"/>
  <c r="D52" i="1"/>
  <c r="G15" i="1"/>
  <c r="N26" i="1"/>
  <c r="N24" i="1"/>
  <c r="F27" i="1"/>
  <c r="R28" i="1"/>
  <c r="V29" i="1"/>
  <c r="C17" i="1"/>
  <c r="O19" i="1"/>
  <c r="R45" i="1"/>
  <c r="O23" i="1"/>
  <c r="J45" i="1"/>
  <c r="Q26" i="1"/>
  <c r="C49" i="1"/>
  <c r="N42" i="1"/>
  <c r="L38" i="1"/>
  <c r="R30" i="1"/>
  <c r="V24" i="1"/>
  <c r="I44" i="1"/>
  <c r="G54" i="1"/>
  <c r="W29" i="1"/>
  <c r="N20" i="1"/>
  <c r="G46" i="1"/>
  <c r="G26" i="1"/>
  <c r="D17" i="1"/>
  <c r="F40" i="1"/>
  <c r="I53" i="1"/>
  <c r="E48" i="1"/>
  <c r="L18" i="1"/>
  <c r="T29" i="1"/>
  <c r="N47" i="1"/>
  <c r="J18" i="1"/>
  <c r="W16" i="1"/>
  <c r="V16" i="1"/>
  <c r="C38" i="1"/>
  <c r="R53" i="1"/>
  <c r="M43" i="1"/>
  <c r="E53" i="1"/>
  <c r="N29" i="1"/>
  <c r="F20" i="1"/>
  <c r="K45" i="1"/>
  <c r="T25" i="1"/>
  <c r="Q16" i="1"/>
  <c r="J39" i="1"/>
  <c r="J22" i="1"/>
  <c r="G52" i="1"/>
  <c r="J46" i="1"/>
  <c r="V17" i="1"/>
  <c r="V28" i="1"/>
  <c r="C46" i="1"/>
  <c r="Q17" i="1"/>
  <c r="Q14" i="1"/>
  <c r="U16" i="1"/>
  <c r="U22" i="1"/>
  <c r="R54" i="1"/>
  <c r="P15" i="1"/>
  <c r="W14" i="1"/>
  <c r="N14" i="1"/>
  <c r="Q50" i="1"/>
  <c r="Q53" i="1"/>
  <c r="Q52" i="1"/>
  <c r="R49" i="1"/>
  <c r="M16" i="1"/>
  <c r="K24" i="1"/>
  <c r="E27" i="1"/>
  <c r="F47" i="1"/>
  <c r="D38" i="1"/>
  <c r="P50" i="1"/>
  <c r="Q41" i="1"/>
  <c r="I14" i="1"/>
  <c r="Q20" i="1"/>
  <c r="C23" i="1"/>
  <c r="H30" i="1"/>
  <c r="D26" i="1"/>
  <c r="R52" i="1"/>
  <c r="G22" i="1"/>
  <c r="S15" i="1"/>
  <c r="S18" i="1"/>
  <c r="T24" i="1"/>
  <c r="S24" i="1"/>
  <c r="Q42" i="1"/>
  <c r="C14" i="1"/>
  <c r="I46" i="1"/>
  <c r="I38" i="1"/>
  <c r="I26" i="1"/>
  <c r="H46" i="1"/>
  <c r="H38" i="1"/>
  <c r="H26" i="1"/>
  <c r="Q21" i="1"/>
  <c r="E17" i="1"/>
  <c r="G48" i="1"/>
  <c r="G40" i="1"/>
  <c r="J27" i="1"/>
  <c r="S22" i="1"/>
  <c r="G18" i="1"/>
  <c r="F50" i="1"/>
  <c r="F42" i="1"/>
  <c r="N28" i="1"/>
  <c r="U23" i="1"/>
  <c r="I19" i="1"/>
  <c r="R14" i="1"/>
  <c r="D46" i="1"/>
  <c r="H53" i="1"/>
  <c r="I28" i="1"/>
  <c r="I20" i="1"/>
  <c r="N16" i="1"/>
  <c r="K42" i="1"/>
  <c r="T23" i="1"/>
  <c r="C16" i="1"/>
  <c r="U28" i="1"/>
  <c r="R20" i="1"/>
  <c r="L16" i="1"/>
  <c r="K38" i="1"/>
  <c r="C20" i="1"/>
  <c r="I45" i="1"/>
  <c r="M22" i="1"/>
  <c r="Q15" i="1"/>
  <c r="K29" i="1"/>
  <c r="R18" i="1"/>
  <c r="G30" i="1"/>
  <c r="G19" i="1"/>
  <c r="N21" i="1"/>
  <c r="P53" i="1"/>
  <c r="R43" i="1"/>
  <c r="M45" i="1"/>
  <c r="V30" i="1"/>
  <c r="V25" i="1"/>
  <c r="L45" i="1"/>
  <c r="U30" i="1"/>
  <c r="U25" i="1"/>
  <c r="I21" i="1"/>
  <c r="R16" i="1"/>
  <c r="K47" i="1"/>
  <c r="K39" i="1"/>
  <c r="W26" i="1"/>
  <c r="K22" i="1"/>
  <c r="T17" i="1"/>
  <c r="J49" i="1"/>
  <c r="J41" i="1"/>
  <c r="E28" i="1"/>
  <c r="M23" i="1"/>
  <c r="V18" i="1"/>
  <c r="J14" i="1"/>
  <c r="H45" i="1"/>
  <c r="G53" i="1"/>
  <c r="M27" i="1"/>
  <c r="P19" i="1"/>
  <c r="J15" i="1"/>
  <c r="M40" i="1"/>
  <c r="I23" i="1"/>
  <c r="T14" i="1"/>
  <c r="W27" i="1"/>
  <c r="G20" i="1"/>
  <c r="H15" i="1"/>
  <c r="O30" i="1"/>
  <c r="M19" i="1"/>
  <c r="N43" i="1"/>
  <c r="T21" i="1"/>
  <c r="O14" i="1"/>
  <c r="M28" i="1"/>
  <c r="D18" i="1"/>
  <c r="I29" i="1"/>
  <c r="Q18" i="1"/>
  <c r="M18" i="1"/>
  <c r="P49" i="1"/>
  <c r="P41" i="1"/>
  <c r="E45" i="1"/>
  <c r="M30" i="1"/>
  <c r="N25" i="1"/>
  <c r="D45" i="1"/>
  <c r="L30" i="1"/>
  <c r="M25" i="1"/>
  <c r="V20" i="1"/>
  <c r="J16" i="1"/>
  <c r="C47" i="1"/>
  <c r="C39" i="1"/>
  <c r="O26" i="1"/>
  <c r="C22" i="1"/>
  <c r="L17" i="1"/>
  <c r="N48" i="1"/>
  <c r="N40" i="1"/>
  <c r="Q27" i="1"/>
  <c r="E23" i="1"/>
  <c r="N18" i="1"/>
  <c r="D54" i="1"/>
  <c r="L44" i="1"/>
  <c r="C50" i="1"/>
  <c r="R26" i="1"/>
  <c r="E19" i="1"/>
  <c r="K14" i="1"/>
  <c r="F39" i="1"/>
  <c r="P22" i="1"/>
  <c r="F52" i="1"/>
  <c r="G27" i="1"/>
  <c r="N19" i="1"/>
  <c r="H14" i="1"/>
  <c r="R29" i="1"/>
  <c r="T18" i="1"/>
  <c r="C42" i="1"/>
  <c r="F21" i="1"/>
  <c r="K46" i="1"/>
  <c r="P27" i="1"/>
  <c r="N17" i="1"/>
  <c r="L28" i="1"/>
  <c r="C18" i="1"/>
  <c r="L15" i="1"/>
  <c r="Q45" i="1"/>
  <c r="R44" i="1"/>
  <c r="E49" i="1"/>
  <c r="E41" i="1"/>
  <c r="T27" i="1"/>
  <c r="D49" i="1"/>
  <c r="D41" i="1"/>
  <c r="S27" i="1"/>
  <c r="G23" i="1"/>
  <c r="P18" i="1"/>
  <c r="H51" i="1"/>
  <c r="C43" i="1"/>
  <c r="D29" i="1"/>
  <c r="I24" i="1"/>
  <c r="R19" i="1"/>
  <c r="F15" i="1"/>
  <c r="N44" i="1"/>
  <c r="I30" i="1"/>
  <c r="K25" i="1"/>
  <c r="T20" i="1"/>
  <c r="H16" i="1"/>
  <c r="L48" i="1"/>
  <c r="L40" i="1"/>
  <c r="G39" i="1"/>
  <c r="Q22" i="1"/>
  <c r="K15" i="1"/>
  <c r="N49" i="1"/>
  <c r="M26" i="1"/>
  <c r="D19" i="1"/>
  <c r="K40" i="1"/>
  <c r="H23" i="1"/>
  <c r="T15" i="1"/>
  <c r="G49" i="1"/>
  <c r="R23" i="1"/>
  <c r="K23" i="1"/>
  <c r="J26" i="1"/>
  <c r="K16" i="1"/>
  <c r="G45" i="1"/>
  <c r="I22" i="1"/>
  <c r="M46" i="1"/>
  <c r="V22" i="1"/>
  <c r="E50" i="1"/>
  <c r="Q48" i="1"/>
  <c r="R50" i="1"/>
  <c r="K48" i="1"/>
  <c r="L23" i="1"/>
  <c r="E14" i="1"/>
  <c r="P54" i="1"/>
  <c r="I48" i="1"/>
  <c r="I40" i="1"/>
  <c r="L27" i="1"/>
  <c r="H48" i="1"/>
  <c r="H40" i="1"/>
  <c r="K27" i="1"/>
  <c r="T22" i="1"/>
  <c r="H18" i="1"/>
  <c r="G50" i="1"/>
  <c r="G42" i="1"/>
  <c r="O28" i="1"/>
  <c r="V23" i="1"/>
  <c r="J19" i="1"/>
  <c r="E54" i="1"/>
  <c r="F44" i="1"/>
  <c r="U29" i="1"/>
  <c r="C25" i="1"/>
  <c r="L20" i="1"/>
  <c r="U15" i="1"/>
  <c r="D48" i="1"/>
  <c r="D40" i="1"/>
  <c r="W30" i="1"/>
  <c r="F22" i="1"/>
  <c r="U14" i="1"/>
  <c r="C48" i="1"/>
  <c r="R25" i="1"/>
  <c r="K18" i="1"/>
  <c r="M38" i="1"/>
  <c r="O22" i="1"/>
  <c r="I15" i="1"/>
  <c r="C44" i="1"/>
  <c r="U21" i="1"/>
  <c r="F51" i="1"/>
  <c r="G24" i="1"/>
  <c r="P14" i="1"/>
  <c r="C40" i="1"/>
  <c r="O20" i="1"/>
  <c r="I41" i="1"/>
  <c r="D21" i="1"/>
  <c r="I39" i="1"/>
  <c r="Q44" i="1"/>
  <c r="R51" i="1"/>
  <c r="M47" i="1"/>
  <c r="M39" i="1"/>
  <c r="D27" i="1"/>
  <c r="L47" i="1"/>
  <c r="L39" i="1"/>
  <c r="C27" i="1"/>
  <c r="L22" i="1"/>
  <c r="U17" i="1"/>
  <c r="K49" i="1"/>
  <c r="K41" i="1"/>
  <c r="F28" i="1"/>
  <c r="N23" i="1"/>
  <c r="W18" i="1"/>
  <c r="I52" i="1"/>
  <c r="J43" i="1"/>
  <c r="L29" i="1"/>
  <c r="P24" i="1"/>
  <c r="D20" i="1"/>
  <c r="M15" i="1"/>
  <c r="H47" i="1"/>
  <c r="H39" i="1"/>
  <c r="E30" i="1"/>
  <c r="M21" i="1"/>
  <c r="L14" i="1"/>
  <c r="E46" i="1"/>
  <c r="F25" i="1"/>
  <c r="R17" i="1"/>
  <c r="P30" i="1"/>
  <c r="V21" i="1"/>
  <c r="S14" i="1"/>
  <c r="E42" i="1"/>
  <c r="J21" i="1"/>
  <c r="F49" i="1"/>
  <c r="Q23" i="1"/>
  <c r="G14" i="1"/>
  <c r="E38" i="1"/>
  <c r="V19" i="1"/>
  <c r="N39" i="1"/>
  <c r="K20" i="1"/>
  <c r="S26" i="1"/>
  <c r="Q54" i="1"/>
  <c r="P52" i="1"/>
  <c r="P44" i="1"/>
  <c r="Q46" i="1"/>
  <c r="P46" i="1"/>
  <c r="R40" i="1"/>
  <c r="Q40" i="1"/>
  <c r="I54" i="1"/>
  <c r="F43" i="1"/>
  <c r="I47" i="1"/>
  <c r="T28" i="1"/>
  <c r="D23" i="1"/>
  <c r="I18" i="1"/>
  <c r="T19" i="1"/>
  <c r="E40" i="1"/>
  <c r="O25" i="1"/>
  <c r="P20" i="1"/>
  <c r="R15" i="1"/>
  <c r="K28" i="1"/>
  <c r="I43" i="1"/>
  <c r="U26" i="1"/>
  <c r="S21" i="1"/>
  <c r="G16" i="1"/>
  <c r="F45" i="1"/>
  <c r="O27" i="1"/>
  <c r="H22" i="1"/>
  <c r="J17" i="1"/>
  <c r="J48" i="1"/>
  <c r="E16" i="1"/>
  <c r="P42" i="1"/>
  <c r="R42" i="1"/>
  <c r="P51" i="1"/>
  <c r="Q43" i="1"/>
  <c r="P43" i="1"/>
  <c r="H29" i="1"/>
  <c r="N45" i="1"/>
  <c r="V27" i="1"/>
  <c r="N22" i="1"/>
  <c r="P17" i="1"/>
  <c r="I17" i="1"/>
  <c r="J38" i="1"/>
  <c r="U24" i="1"/>
  <c r="W19" i="1"/>
  <c r="D15" i="1"/>
  <c r="D24" i="1"/>
  <c r="N41" i="1"/>
  <c r="E26" i="1"/>
  <c r="E21" i="1"/>
  <c r="C15" i="1"/>
  <c r="G43" i="1"/>
  <c r="T26" i="1"/>
  <c r="R21" i="1"/>
  <c r="T16" i="1"/>
  <c r="G41" i="1"/>
  <c r="M14" i="1"/>
  <c r="P48" i="1"/>
  <c r="P40" i="1"/>
  <c r="Q51" i="1"/>
  <c r="Q49" i="1"/>
  <c r="R41" i="1"/>
</calcChain>
</file>

<file path=xl/sharedStrings.xml><?xml version="1.0" encoding="utf-8"?>
<sst xmlns="http://schemas.openxmlformats.org/spreadsheetml/2006/main" count="49" uniqueCount="20">
  <si>
    <t>Beräkning:</t>
  </si>
  <si>
    <r>
      <t>t</t>
    </r>
    <r>
      <rPr>
        <vertAlign val="subscript"/>
        <sz val="12"/>
        <rFont val="Verdana"/>
        <family val="2"/>
      </rPr>
      <t>tillopp</t>
    </r>
  </si>
  <si>
    <r>
      <t>t</t>
    </r>
    <r>
      <rPr>
        <vertAlign val="subscript"/>
        <sz val="12"/>
        <rFont val="Verdana"/>
        <family val="2"/>
      </rPr>
      <t>retur</t>
    </r>
  </si>
  <si>
    <r>
      <t>t</t>
    </r>
    <r>
      <rPr>
        <vertAlign val="subscript"/>
        <sz val="12"/>
        <rFont val="Verdana"/>
        <family val="2"/>
      </rPr>
      <t>rum</t>
    </r>
  </si>
  <si>
    <t>dT</t>
  </si>
  <si>
    <t>dP (kPa)</t>
  </si>
  <si>
    <t>Effekt</t>
  </si>
  <si>
    <t>Flöde</t>
  </si>
  <si>
    <t>Kv</t>
  </si>
  <si>
    <t>Typ</t>
  </si>
  <si>
    <t>Höjd, mm</t>
  </si>
  <si>
    <t>W/m</t>
  </si>
  <si>
    <t>Exponent n</t>
  </si>
  <si>
    <t>Längd mm</t>
  </si>
  <si>
    <t>Längd, mm</t>
  </si>
  <si>
    <t>rekommenderade min kapacitet</t>
  </si>
  <si>
    <t>Kv-värde över ventilens</t>
  </si>
  <si>
    <t>Kv-värde mindre än ventilens</t>
  </si>
  <si>
    <r>
      <t xml:space="preserve">max kapacitet vid </t>
    </r>
    <r>
      <rPr>
        <sz val="10"/>
        <rFont val="Symbol"/>
        <family val="1"/>
        <charset val="2"/>
      </rPr>
      <t>D</t>
    </r>
    <r>
      <rPr>
        <sz val="10"/>
        <rFont val="Verdana"/>
        <family val="2"/>
      </rPr>
      <t>T2K</t>
    </r>
  </si>
  <si>
    <t>PLAN DUO / DUBBEL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</si>
</sst>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2"/>
      <name val="Verdana"/>
      <family val="2"/>
    </font>
    <font>
      <vertAlign val="subscript"/>
      <sz val="12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Symbol"/>
      <family val="1"/>
      <charset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1"/>
        <bgColor theme="7" tint="0.79995117038483843"/>
      </patternFill>
    </fill>
    <fill>
      <patternFill patternType="lightUp">
        <fgColor theme="0" tint="-0.24994659260841701"/>
        <bgColor theme="5" tint="0.79995117038483843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0" borderId="10" xfId="0" applyFont="1" applyBorder="1"/>
    <xf numFmtId="164" fontId="0" fillId="0" borderId="0" xfId="0" applyNumberFormat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5" fillId="0" borderId="20" xfId="0" applyFont="1" applyBorder="1"/>
    <xf numFmtId="0" fontId="5" fillId="0" borderId="21" xfId="0" applyFont="1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5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5" fillId="0" borderId="16" xfId="0" applyFont="1" applyBorder="1"/>
    <xf numFmtId="0" fontId="5" fillId="0" borderId="0" xfId="0" applyFont="1" applyAlignment="1">
      <alignment horizontal="right"/>
    </xf>
    <xf numFmtId="0" fontId="5" fillId="0" borderId="22" xfId="0" applyFont="1" applyBorder="1"/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7" fillId="0" borderId="0" xfId="0" applyFont="1"/>
    <xf numFmtId="2" fontId="0" fillId="0" borderId="0" xfId="0" applyNumberFormat="1"/>
    <xf numFmtId="2" fontId="0" fillId="6" borderId="0" xfId="0" applyNumberFormat="1" applyFill="1" applyAlignment="1">
      <alignment horizontal="center"/>
    </xf>
    <xf numFmtId="2" fontId="0" fillId="6" borderId="10" xfId="0" applyNumberFormat="1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6" borderId="12" xfId="0" applyNumberFormat="1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6" borderId="17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2" fontId="0" fillId="6" borderId="19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20" xfId="0" applyFont="1" applyBorder="1" applyAlignment="1">
      <alignment horizontal="center"/>
    </xf>
    <xf numFmtId="0" fontId="1" fillId="5" borderId="23" xfId="0" quotePrefix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2" fontId="0" fillId="6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24" xfId="0" applyNumberForma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 patternType="lightUp">
          <fgColor theme="0" tint="-0.24994659260841701"/>
          <bgColor theme="5" tint="0.79989013336588644"/>
        </patternFill>
      </fill>
    </dxf>
    <dxf>
      <fill>
        <patternFill patternType="gray0625">
          <fgColor theme="1"/>
          <bgColor theme="7" tint="0.79995117038483843"/>
        </patternFill>
      </fill>
    </dxf>
    <dxf>
      <fill>
        <patternFill patternType="lightUp">
          <fgColor theme="0" tint="-0.24994659260841701"/>
          <bgColor theme="5" tint="0.79989013336588644"/>
        </patternFill>
      </fill>
    </dxf>
    <dxf>
      <fill>
        <patternFill patternType="gray0625">
          <fgColor theme="1"/>
          <bgColor theme="7" tint="0.79995117038483843"/>
        </patternFill>
      </fill>
    </dxf>
    <dxf>
      <numFmt numFmtId="1" formatCode="0"/>
    </dxf>
    <dxf>
      <fill>
        <patternFill patternType="lightUp">
          <fgColor theme="0" tint="-0.24994659260841701"/>
          <bgColor theme="5" tint="0.79989013336588644"/>
        </patternFill>
      </fill>
    </dxf>
    <dxf>
      <fill>
        <patternFill patternType="gray0625">
          <fgColor theme="1"/>
          <bgColor theme="7" tint="0.79995117038483843"/>
        </patternFill>
      </fill>
    </dxf>
    <dxf>
      <fill>
        <patternFill patternType="lightUp">
          <fgColor theme="0" tint="-0.24994659260841701"/>
          <bgColor theme="5" tint="0.79989013336588644"/>
        </patternFill>
      </fill>
    </dxf>
    <dxf>
      <fill>
        <patternFill patternType="gray0625">
          <fgColor theme="1"/>
          <bgColor theme="7" tint="0.79995117038483843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51953</xdr:colOff>
      <xdr:row>0</xdr:row>
      <xdr:rowOff>43296</xdr:rowOff>
    </xdr:from>
    <xdr:to>
      <xdr:col>8</xdr:col>
      <xdr:colOff>103910</xdr:colOff>
      <xdr:row>4</xdr:row>
      <xdr:rowOff>181841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D896F62-5365-2CAA-11D6-C95555CCB1C1}"/>
            </a:ext>
          </a:extLst>
        </xdr:cNvPr>
        <xdr:cNvSpPr txBox="1"/>
      </xdr:nvSpPr>
      <xdr:spPr>
        <a:xfrm>
          <a:off x="1792430" y="43296"/>
          <a:ext cx="2623707" cy="969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 i="1">
              <a:solidFill>
                <a:sysClr val="windowText" lastClr="000000"/>
              </a:solidFill>
            </a:rPr>
            <a:t>Klicka här för att byta beräkningstyp.</a:t>
          </a:r>
          <a:br>
            <a:rPr lang="sv-SE" sz="1400" b="1" i="1">
              <a:solidFill>
                <a:sysClr val="windowText" lastClr="000000"/>
              </a:solidFill>
            </a:rPr>
          </a:br>
          <a:r>
            <a:rPr lang="sv-SE" sz="1400" b="1" i="1">
              <a:solidFill>
                <a:sysClr val="windowText" lastClr="000000"/>
              </a:solidFill>
            </a:rPr>
            <a:t>Kv</a:t>
          </a:r>
          <a:r>
            <a:rPr lang="sv-SE" sz="1400" b="1" i="1" baseline="0">
              <a:solidFill>
                <a:sysClr val="windowText" lastClr="000000"/>
              </a:solidFill>
            </a:rPr>
            <a:t> värde beräknas utifrån flödet och tryckfallet angivet i cell N4</a:t>
          </a:r>
        </a:p>
        <a:p>
          <a:endParaRPr lang="sv-SE" sz="14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43296</xdr:colOff>
      <xdr:row>2</xdr:row>
      <xdr:rowOff>207818</xdr:rowOff>
    </xdr:from>
    <xdr:to>
      <xdr:col>2</xdr:col>
      <xdr:colOff>536864</xdr:colOff>
      <xdr:row>2</xdr:row>
      <xdr:rowOff>207819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4F4798AB-4853-7306-B370-4CBF70095AC2}"/>
            </a:ext>
          </a:extLst>
        </xdr:cNvPr>
        <xdr:cNvCxnSpPr/>
      </xdr:nvCxnSpPr>
      <xdr:spPr>
        <a:xfrm flipH="1">
          <a:off x="1229591" y="554182"/>
          <a:ext cx="493568" cy="1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51953</xdr:colOff>
      <xdr:row>0</xdr:row>
      <xdr:rowOff>43296</xdr:rowOff>
    </xdr:from>
    <xdr:to>
      <xdr:col>8</xdr:col>
      <xdr:colOff>103910</xdr:colOff>
      <xdr:row>4</xdr:row>
      <xdr:rowOff>181841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5ED33C96-3262-48CD-AC8B-BFAD868F949E}"/>
            </a:ext>
          </a:extLst>
        </xdr:cNvPr>
        <xdr:cNvSpPr txBox="1"/>
      </xdr:nvSpPr>
      <xdr:spPr>
        <a:xfrm>
          <a:off x="1785503" y="43296"/>
          <a:ext cx="2633232" cy="96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 i="1">
              <a:solidFill>
                <a:sysClr val="windowText" lastClr="000000"/>
              </a:solidFill>
            </a:rPr>
            <a:t>Klicka här för att byta beräkningstyp.</a:t>
          </a:r>
          <a:br>
            <a:rPr lang="sv-SE" sz="1400" b="1" i="1">
              <a:solidFill>
                <a:sysClr val="windowText" lastClr="000000"/>
              </a:solidFill>
            </a:rPr>
          </a:br>
          <a:r>
            <a:rPr lang="sv-SE" sz="1400" b="1" i="1">
              <a:solidFill>
                <a:sysClr val="windowText" lastClr="000000"/>
              </a:solidFill>
            </a:rPr>
            <a:t>Kv</a:t>
          </a:r>
          <a:r>
            <a:rPr lang="sv-SE" sz="1400" b="1" i="1" baseline="0">
              <a:solidFill>
                <a:sysClr val="windowText" lastClr="000000"/>
              </a:solidFill>
            </a:rPr>
            <a:t> värde beräknas utifrån flödet och tryckfallet angivet i cell N4</a:t>
          </a:r>
        </a:p>
        <a:p>
          <a:endParaRPr lang="sv-SE" sz="14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43296</xdr:colOff>
      <xdr:row>2</xdr:row>
      <xdr:rowOff>207818</xdr:rowOff>
    </xdr:from>
    <xdr:to>
      <xdr:col>2</xdr:col>
      <xdr:colOff>536864</xdr:colOff>
      <xdr:row>2</xdr:row>
      <xdr:rowOff>207819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BCC9C831-7E34-44C2-9F75-87989D763AC4}"/>
            </a:ext>
          </a:extLst>
        </xdr:cNvPr>
        <xdr:cNvCxnSpPr/>
      </xdr:nvCxnSpPr>
      <xdr:spPr>
        <a:xfrm flipH="1">
          <a:off x="1224396" y="550718"/>
          <a:ext cx="493568" cy="1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E906-FF85-4250-BF2A-1059993EDEEC}">
  <dimension ref="A1:Z55"/>
  <sheetViews>
    <sheetView tabSelected="1" zoomScaleNormal="100" zoomScaleSheetLayoutView="80" workbookViewId="0">
      <selection activeCell="B3" sqref="B3"/>
    </sheetView>
  </sheetViews>
  <sheetFormatPr defaultColWidth="7.42578125" defaultRowHeight="15" x14ac:dyDescent="0.25"/>
  <cols>
    <col min="1" max="1" width="7" customWidth="1"/>
    <col min="2" max="2" width="10.7109375" customWidth="1"/>
    <col min="3" max="3" width="8.28515625" style="21" customWidth="1"/>
    <col min="7" max="7" width="9" customWidth="1"/>
    <col min="19" max="19" width="8" customWidth="1"/>
    <col min="26" max="26" width="8.85546875" bestFit="1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5.75" thickBot="1" x14ac:dyDescent="0.3">
      <c r="A2" s="1"/>
      <c r="B2" s="1" t="s">
        <v>0</v>
      </c>
      <c r="C2" s="1"/>
      <c r="I2" s="1"/>
      <c r="J2" s="88" t="s">
        <v>1</v>
      </c>
      <c r="K2" s="88" t="s">
        <v>2</v>
      </c>
      <c r="L2" s="88" t="s">
        <v>3</v>
      </c>
      <c r="M2" s="90" t="s">
        <v>4</v>
      </c>
      <c r="N2" s="84" t="s">
        <v>5</v>
      </c>
      <c r="O2" s="1"/>
      <c r="P2" s="81"/>
      <c r="Q2" s="77" t="s">
        <v>16</v>
      </c>
      <c r="R2" s="1"/>
      <c r="S2" s="1"/>
    </row>
    <row r="3" spans="1:26" ht="23.25" customHeight="1" thickBot="1" x14ac:dyDescent="0.3">
      <c r="A3" s="1"/>
      <c r="B3" s="79" t="s">
        <v>6</v>
      </c>
      <c r="C3" s="1"/>
      <c r="I3" s="1"/>
      <c r="J3" s="89"/>
      <c r="K3" s="89"/>
      <c r="L3" s="89"/>
      <c r="M3" s="91"/>
      <c r="N3" s="85"/>
      <c r="O3" s="1"/>
      <c r="P3" s="1"/>
      <c r="Q3" s="80" t="s">
        <v>18</v>
      </c>
      <c r="R3" s="1"/>
      <c r="S3" s="1"/>
      <c r="V3" s="55" t="s">
        <v>6</v>
      </c>
    </row>
    <row r="4" spans="1:26" x14ac:dyDescent="0.25">
      <c r="A4" s="1"/>
      <c r="B4" s="1"/>
      <c r="C4" s="1"/>
      <c r="I4" s="1"/>
      <c r="J4" s="92">
        <v>55</v>
      </c>
      <c r="K4" s="92">
        <v>45</v>
      </c>
      <c r="L4" s="93">
        <v>20</v>
      </c>
      <c r="M4" s="90">
        <f>IF((Retur-Rum)/(Tillopp-Rum)&lt;0.7,(Tillopp-Retur)/LN((Tillopp-Rum)/(Retur-Rum)),(Tillopp+Retur)/2-Rum)</f>
        <v>30</v>
      </c>
      <c r="N4" s="86">
        <v>10</v>
      </c>
      <c r="O4" s="1"/>
      <c r="P4" s="82"/>
      <c r="Q4" s="77" t="s">
        <v>17</v>
      </c>
      <c r="S4" s="1"/>
      <c r="V4" s="55" t="s">
        <v>7</v>
      </c>
    </row>
    <row r="5" spans="1:26" x14ac:dyDescent="0.25">
      <c r="A5" s="1"/>
      <c r="B5" s="1"/>
      <c r="C5" s="1"/>
      <c r="I5" s="1"/>
      <c r="J5" s="92"/>
      <c r="K5" s="92"/>
      <c r="L5" s="93"/>
      <c r="M5" s="90"/>
      <c r="N5" s="86"/>
      <c r="O5" s="1"/>
      <c r="P5" s="1"/>
      <c r="Q5" s="77" t="s">
        <v>15</v>
      </c>
      <c r="R5" s="1"/>
      <c r="S5" s="1"/>
      <c r="V5" s="55" t="s">
        <v>8</v>
      </c>
    </row>
    <row r="6" spans="1:26" ht="9" customHeight="1" x14ac:dyDescent="0.25">
      <c r="A6" s="1"/>
      <c r="B6" s="1"/>
      <c r="C6" s="1"/>
      <c r="D6" s="2"/>
      <c r="E6" s="2"/>
      <c r="F6" s="2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6" x14ac:dyDescent="0.25">
      <c r="A7" s="87" t="str">
        <f>"THERMOPANEL V4 STANDARD "&amp;IF(B3="Effekt", "VÄRMEAVGIVNING (W)",IF(B3="Flöde","FLÖDE (l/h)",IF(B3="Kv","Kv",)))</f>
        <v>THERMOPANEL V4 STANDARD VÄRMEAVGIVNING (W)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6" ht="15.75" thickBot="1" x14ac:dyDescent="0.3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/>
    </row>
    <row r="9" spans="1:26" x14ac:dyDescent="0.25">
      <c r="A9" s="7" t="s">
        <v>9</v>
      </c>
      <c r="B9" s="8"/>
      <c r="C9" s="9">
        <v>10</v>
      </c>
      <c r="D9" s="10">
        <v>11</v>
      </c>
      <c r="E9" s="10">
        <v>20</v>
      </c>
      <c r="F9" s="10">
        <v>21</v>
      </c>
      <c r="G9" s="10">
        <v>22</v>
      </c>
      <c r="H9" s="10">
        <v>30</v>
      </c>
      <c r="I9" s="10">
        <v>33</v>
      </c>
      <c r="J9" s="9">
        <v>10</v>
      </c>
      <c r="K9" s="10">
        <v>11</v>
      </c>
      <c r="L9" s="10">
        <v>20</v>
      </c>
      <c r="M9" s="10">
        <v>21</v>
      </c>
      <c r="N9" s="10">
        <v>22</v>
      </c>
      <c r="O9" s="10">
        <v>30</v>
      </c>
      <c r="P9" s="11">
        <v>33</v>
      </c>
      <c r="Q9" s="10">
        <v>10</v>
      </c>
      <c r="R9" s="10">
        <v>11</v>
      </c>
      <c r="S9" s="10">
        <v>20</v>
      </c>
      <c r="T9" s="10">
        <v>21</v>
      </c>
      <c r="U9" s="10">
        <v>22</v>
      </c>
      <c r="V9" s="10">
        <v>30</v>
      </c>
      <c r="W9" s="11">
        <v>33</v>
      </c>
    </row>
    <row r="10" spans="1:26" x14ac:dyDescent="0.25">
      <c r="A10" s="12" t="s">
        <v>10</v>
      </c>
      <c r="B10" s="13"/>
      <c r="C10" s="14">
        <v>300</v>
      </c>
      <c r="D10" s="15">
        <v>300</v>
      </c>
      <c r="E10" s="15">
        <v>300</v>
      </c>
      <c r="F10" s="15">
        <v>300</v>
      </c>
      <c r="G10" s="15">
        <v>300</v>
      </c>
      <c r="H10" s="15">
        <v>300</v>
      </c>
      <c r="I10" s="15">
        <v>300</v>
      </c>
      <c r="J10" s="16">
        <v>400</v>
      </c>
      <c r="K10" s="15">
        <v>400</v>
      </c>
      <c r="L10" s="15">
        <v>400</v>
      </c>
      <c r="M10" s="15">
        <v>400</v>
      </c>
      <c r="N10" s="15">
        <v>400</v>
      </c>
      <c r="O10" s="15">
        <v>400</v>
      </c>
      <c r="P10" s="17">
        <v>400</v>
      </c>
      <c r="Q10" s="15">
        <v>500</v>
      </c>
      <c r="R10" s="15">
        <v>500</v>
      </c>
      <c r="S10" s="15">
        <v>500</v>
      </c>
      <c r="T10" s="15">
        <v>500</v>
      </c>
      <c r="U10" s="15">
        <v>500</v>
      </c>
      <c r="V10" s="15">
        <v>500</v>
      </c>
      <c r="W10" s="17">
        <v>500</v>
      </c>
      <c r="Z10" s="56"/>
    </row>
    <row r="11" spans="1:26" x14ac:dyDescent="0.25">
      <c r="A11" s="23" t="s">
        <v>11</v>
      </c>
      <c r="B11" s="19"/>
      <c r="C11" s="20">
        <v>348</v>
      </c>
      <c r="D11" s="21">
        <v>546</v>
      </c>
      <c r="E11" s="21">
        <v>630</v>
      </c>
      <c r="F11" s="21">
        <v>761</v>
      </c>
      <c r="G11" s="21">
        <v>961</v>
      </c>
      <c r="H11" s="21">
        <v>874</v>
      </c>
      <c r="I11" s="21">
        <v>1347</v>
      </c>
      <c r="J11" s="16">
        <v>449</v>
      </c>
      <c r="K11" s="21">
        <v>711</v>
      </c>
      <c r="L11" s="21">
        <v>787</v>
      </c>
      <c r="M11" s="21">
        <v>963</v>
      </c>
      <c r="N11" s="21">
        <v>1221</v>
      </c>
      <c r="O11" s="21">
        <v>1098</v>
      </c>
      <c r="P11" s="22">
        <v>1699</v>
      </c>
      <c r="Q11" s="21">
        <v>546</v>
      </c>
      <c r="R11" s="21">
        <v>868</v>
      </c>
      <c r="S11" s="21">
        <v>938</v>
      </c>
      <c r="T11" s="21">
        <v>1156</v>
      </c>
      <c r="U11" s="21">
        <v>1470</v>
      </c>
      <c r="V11" s="21">
        <v>1309</v>
      </c>
      <c r="W11" s="22">
        <v>2035</v>
      </c>
    </row>
    <row r="12" spans="1:26" x14ac:dyDescent="0.25">
      <c r="A12" s="23" t="s">
        <v>12</v>
      </c>
      <c r="B12" s="19"/>
      <c r="C12" s="20">
        <v>1.343</v>
      </c>
      <c r="D12" s="24">
        <v>1.2981</v>
      </c>
      <c r="E12" s="24">
        <v>1.2815000000000001</v>
      </c>
      <c r="F12" s="24">
        <v>1.2803</v>
      </c>
      <c r="G12" s="24">
        <v>1.3093999999999999</v>
      </c>
      <c r="H12" s="24">
        <v>1.2957000000000001</v>
      </c>
      <c r="I12" s="24">
        <v>1.3140000000000001</v>
      </c>
      <c r="J12" s="25">
        <v>1.3260000000000001</v>
      </c>
      <c r="K12" s="24">
        <v>1.3026</v>
      </c>
      <c r="L12" s="24">
        <v>1.2835000000000001</v>
      </c>
      <c r="M12" s="24">
        <v>1.294</v>
      </c>
      <c r="N12" s="24">
        <v>1.3182</v>
      </c>
      <c r="O12" s="24">
        <v>1.3004</v>
      </c>
      <c r="P12" s="26">
        <v>1.3254999999999999</v>
      </c>
      <c r="Q12" s="27">
        <v>1.3089999999999999</v>
      </c>
      <c r="R12" s="24">
        <v>1.3069999999999999</v>
      </c>
      <c r="S12" s="24">
        <v>1.2856000000000001</v>
      </c>
      <c r="T12" s="24">
        <v>1.3076000000000001</v>
      </c>
      <c r="U12" s="24">
        <v>1.327</v>
      </c>
      <c r="V12" s="24">
        <v>1.3050999999999999</v>
      </c>
      <c r="W12" s="26">
        <v>1.3371</v>
      </c>
    </row>
    <row r="13" spans="1:26" ht="15.75" thickBot="1" x14ac:dyDescent="0.3">
      <c r="A13" s="28" t="s">
        <v>13</v>
      </c>
      <c r="B13" s="29"/>
      <c r="C13" s="30"/>
      <c r="D13" s="31"/>
      <c r="E13" s="31"/>
      <c r="F13" s="31"/>
      <c r="G13" s="31"/>
      <c r="H13" s="31"/>
      <c r="I13" s="31"/>
      <c r="J13" s="32"/>
      <c r="K13" s="31"/>
      <c r="L13" s="31"/>
      <c r="M13" s="31"/>
      <c r="N13" s="31"/>
      <c r="O13" s="31"/>
      <c r="P13" s="33"/>
      <c r="Q13" s="31"/>
      <c r="R13" s="31"/>
      <c r="S13" s="31"/>
      <c r="T13" s="31"/>
      <c r="U13" s="31"/>
      <c r="V13" s="31"/>
      <c r="W13" s="33"/>
    </row>
    <row r="14" spans="1:26" x14ac:dyDescent="0.25">
      <c r="A14" s="23"/>
      <c r="B14" s="34">
        <v>400</v>
      </c>
      <c r="C14" s="47">
        <f>IF(Val="Effekt",$B14/1000*C$11*(DeltaT/50)^C$12,IF(Val="Flöde",$B14/1000*C$11*(DeltaT/50)^C$12*0.86/(Tillopp-Retur),IF(Val="Kv",$B14/1000*C$11*(DeltaT/50)^C$12*0.86/(Tillopp-Retur)/(10000*Tryck)^0.5)))</f>
        <v>70.096504981187209</v>
      </c>
      <c r="D14" s="47">
        <f t="shared" ref="C14:L27" si="0">IF(Val="Effekt",$B14/1000*D$11*(DeltaT/50)^D$12,IF(Val="Flöde",$B14/1000*D$11*(DeltaT/50)^D$12*0.86/(Tillopp-Retur),IF(Val="Kv",$B14/1000*D$11*(DeltaT/50)^D$12*0.86/(Tillopp-Retur)/(10000*Tryck)^0.5)))</f>
        <v>112.53063567231118</v>
      </c>
      <c r="E14" s="47">
        <f t="shared" si="0"/>
        <v>130.94875332285696</v>
      </c>
      <c r="F14" s="47">
        <f t="shared" si="0"/>
        <v>158.27477104742363</v>
      </c>
      <c r="G14" s="47">
        <f t="shared" si="0"/>
        <v>196.92217606603651</v>
      </c>
      <c r="H14" s="47">
        <f t="shared" si="0"/>
        <v>180.35243036215965</v>
      </c>
      <c r="I14" s="47">
        <f t="shared" si="0"/>
        <v>275.37108138247817</v>
      </c>
      <c r="J14" s="48">
        <f t="shared" si="0"/>
        <v>91.229415071334643</v>
      </c>
      <c r="K14" s="49">
        <f t="shared" si="0"/>
        <v>146.20068613222011</v>
      </c>
      <c r="L14" s="47">
        <f t="shared" si="0"/>
        <v>163.41497564485661</v>
      </c>
      <c r="M14" s="49">
        <f t="shared" ref="M14:W27" si="1">IF(Val="Effekt",$B14/1000*M$11*(DeltaT/50)^M$12,IF(Val="Flöde",$B14/1000*M$11*(DeltaT/50)^M$12*0.86/(Tillopp-Retur),IF(Val="Kv",$B14/1000*M$11*(DeltaT/50)^M$12*0.86/(Tillopp-Retur)/(10000*Tryck)^0.5)))</f>
        <v>198.8904802593924</v>
      </c>
      <c r="N14" s="49">
        <f t="shared" si="1"/>
        <v>249.07757770478557</v>
      </c>
      <c r="O14" s="47">
        <f t="shared" si="1"/>
        <v>226.03215073643278</v>
      </c>
      <c r="P14" s="50">
        <f t="shared" si="1"/>
        <v>345.29703771853991</v>
      </c>
      <c r="Q14" s="47">
        <f t="shared" si="1"/>
        <v>111.90580631076764</v>
      </c>
      <c r="R14" s="47">
        <f t="shared" si="1"/>
        <v>178.08338444199259</v>
      </c>
      <c r="S14" s="47">
        <f t="shared" si="1"/>
        <v>194.56023277964374</v>
      </c>
      <c r="T14" s="47">
        <f t="shared" si="1"/>
        <v>237.09827834026029</v>
      </c>
      <c r="U14" s="47">
        <f t="shared" si="1"/>
        <v>298.5272878272603</v>
      </c>
      <c r="V14" s="47">
        <f t="shared" si="1"/>
        <v>268.82201664567367</v>
      </c>
      <c r="W14" s="51">
        <f t="shared" si="1"/>
        <v>411.14067236554672</v>
      </c>
      <c r="X14" s="74">
        <v>400</v>
      </c>
    </row>
    <row r="15" spans="1:26" x14ac:dyDescent="0.25">
      <c r="A15" s="23"/>
      <c r="B15" s="34">
        <v>500</v>
      </c>
      <c r="C15" s="47">
        <f t="shared" si="0"/>
        <v>87.620631226484008</v>
      </c>
      <c r="D15" s="47">
        <f t="shared" si="0"/>
        <v>140.66329459038897</v>
      </c>
      <c r="E15" s="47">
        <f t="shared" si="0"/>
        <v>163.68594165357121</v>
      </c>
      <c r="F15" s="47">
        <f t="shared" si="0"/>
        <v>197.84346380927951</v>
      </c>
      <c r="G15" s="47">
        <f t="shared" si="0"/>
        <v>246.15272008254564</v>
      </c>
      <c r="H15" s="47">
        <f t="shared" si="0"/>
        <v>225.44053795269954</v>
      </c>
      <c r="I15" s="47">
        <f t="shared" si="0"/>
        <v>344.21385172809767</v>
      </c>
      <c r="J15" s="52">
        <f t="shared" si="0"/>
        <v>114.03676883916829</v>
      </c>
      <c r="K15" s="47">
        <f t="shared" si="0"/>
        <v>182.75085766527513</v>
      </c>
      <c r="L15" s="47">
        <f t="shared" si="0"/>
        <v>204.26871955607075</v>
      </c>
      <c r="M15" s="47">
        <f t="shared" si="1"/>
        <v>248.61310032424046</v>
      </c>
      <c r="N15" s="47">
        <f t="shared" si="1"/>
        <v>311.34697213098195</v>
      </c>
      <c r="O15" s="47">
        <f t="shared" si="1"/>
        <v>282.54018842054097</v>
      </c>
      <c r="P15" s="51">
        <f t="shared" si="1"/>
        <v>431.62129714817485</v>
      </c>
      <c r="Q15" s="47">
        <f t="shared" si="1"/>
        <v>139.88225788845955</v>
      </c>
      <c r="R15" s="47">
        <f t="shared" si="1"/>
        <v>222.60423055249072</v>
      </c>
      <c r="S15" s="47">
        <f t="shared" si="1"/>
        <v>243.20029097455466</v>
      </c>
      <c r="T15" s="47">
        <f t="shared" si="1"/>
        <v>296.37284792532535</v>
      </c>
      <c r="U15" s="47">
        <f t="shared" si="1"/>
        <v>373.15910978407538</v>
      </c>
      <c r="V15" s="47">
        <f t="shared" si="1"/>
        <v>336.02752080709206</v>
      </c>
      <c r="W15" s="51">
        <f t="shared" si="1"/>
        <v>513.92584045693343</v>
      </c>
      <c r="X15" s="75">
        <v>500</v>
      </c>
    </row>
    <row r="16" spans="1:26" x14ac:dyDescent="0.25">
      <c r="A16" s="23"/>
      <c r="B16" s="34">
        <v>600</v>
      </c>
      <c r="C16" s="47">
        <f t="shared" si="0"/>
        <v>105.14475747178079</v>
      </c>
      <c r="D16" s="47">
        <f t="shared" si="0"/>
        <v>168.79595350846674</v>
      </c>
      <c r="E16" s="47">
        <f t="shared" si="0"/>
        <v>196.42312998428545</v>
      </c>
      <c r="F16" s="47">
        <f t="shared" si="0"/>
        <v>237.41215657113537</v>
      </c>
      <c r="G16" s="47">
        <f t="shared" si="0"/>
        <v>295.38326409905477</v>
      </c>
      <c r="H16" s="47">
        <f t="shared" si="0"/>
        <v>270.52864554323946</v>
      </c>
      <c r="I16" s="47">
        <f t="shared" si="0"/>
        <v>413.05662207371716</v>
      </c>
      <c r="J16" s="52">
        <f t="shared" si="0"/>
        <v>136.84412260700194</v>
      </c>
      <c r="K16" s="47">
        <f t="shared" si="0"/>
        <v>219.30102919833016</v>
      </c>
      <c r="L16" s="47">
        <f t="shared" si="0"/>
        <v>245.12246346728492</v>
      </c>
      <c r="M16" s="47">
        <f t="shared" si="1"/>
        <v>298.33572038908852</v>
      </c>
      <c r="N16" s="47">
        <f t="shared" si="1"/>
        <v>373.61636655717837</v>
      </c>
      <c r="O16" s="47">
        <f t="shared" si="1"/>
        <v>339.04822610464913</v>
      </c>
      <c r="P16" s="51">
        <f t="shared" si="1"/>
        <v>517.94555657780984</v>
      </c>
      <c r="Q16" s="47">
        <f t="shared" si="1"/>
        <v>167.85870946615145</v>
      </c>
      <c r="R16" s="47">
        <f t="shared" si="1"/>
        <v>267.12507666298882</v>
      </c>
      <c r="S16" s="47">
        <f t="shared" si="1"/>
        <v>291.84034916946558</v>
      </c>
      <c r="T16" s="47">
        <f t="shared" si="1"/>
        <v>355.64741751039043</v>
      </c>
      <c r="U16" s="47">
        <f t="shared" si="1"/>
        <v>447.79093174089047</v>
      </c>
      <c r="V16" s="47">
        <f t="shared" si="1"/>
        <v>403.23302496851045</v>
      </c>
      <c r="W16" s="51">
        <f t="shared" si="1"/>
        <v>616.71100854832014</v>
      </c>
      <c r="X16" s="75">
        <v>600</v>
      </c>
    </row>
    <row r="17" spans="1:24" x14ac:dyDescent="0.25">
      <c r="A17" s="23"/>
      <c r="B17" s="34">
        <v>700</v>
      </c>
      <c r="C17" s="47">
        <f t="shared" si="0"/>
        <v>122.66888371707761</v>
      </c>
      <c r="D17" s="47">
        <f t="shared" si="0"/>
        <v>196.92861242654456</v>
      </c>
      <c r="E17" s="47">
        <f t="shared" si="0"/>
        <v>229.1603183149997</v>
      </c>
      <c r="F17" s="47">
        <f t="shared" si="0"/>
        <v>276.98084933299128</v>
      </c>
      <c r="G17" s="47">
        <f t="shared" si="0"/>
        <v>344.61380811556387</v>
      </c>
      <c r="H17" s="47">
        <f t="shared" si="0"/>
        <v>315.61675313377935</v>
      </c>
      <c r="I17" s="47">
        <f t="shared" si="0"/>
        <v>481.89939241933672</v>
      </c>
      <c r="J17" s="52">
        <f t="shared" si="0"/>
        <v>159.65147637483557</v>
      </c>
      <c r="K17" s="47">
        <f t="shared" si="0"/>
        <v>255.85120073138518</v>
      </c>
      <c r="L17" s="47">
        <f t="shared" si="0"/>
        <v>285.97620737849905</v>
      </c>
      <c r="M17" s="47">
        <f t="shared" si="1"/>
        <v>348.05834045393658</v>
      </c>
      <c r="N17" s="47">
        <f t="shared" si="1"/>
        <v>435.88576098337467</v>
      </c>
      <c r="O17" s="47">
        <f t="shared" si="1"/>
        <v>395.55626378875729</v>
      </c>
      <c r="P17" s="51">
        <f t="shared" si="1"/>
        <v>604.26981600744477</v>
      </c>
      <c r="Q17" s="47">
        <f t="shared" si="1"/>
        <v>195.83516104384339</v>
      </c>
      <c r="R17" s="47">
        <f t="shared" si="1"/>
        <v>311.64592277348697</v>
      </c>
      <c r="S17" s="47">
        <f t="shared" si="1"/>
        <v>340.48040736437645</v>
      </c>
      <c r="T17" s="47">
        <f t="shared" si="1"/>
        <v>414.92198709545545</v>
      </c>
      <c r="U17" s="47">
        <f t="shared" si="1"/>
        <v>522.4227536977055</v>
      </c>
      <c r="V17" s="47">
        <f t="shared" si="1"/>
        <v>470.43852912992884</v>
      </c>
      <c r="W17" s="51">
        <f t="shared" si="1"/>
        <v>719.49617663970685</v>
      </c>
      <c r="X17" s="75">
        <v>700</v>
      </c>
    </row>
    <row r="18" spans="1:24" x14ac:dyDescent="0.25">
      <c r="A18" s="23"/>
      <c r="B18" s="34">
        <v>800</v>
      </c>
      <c r="C18" s="47">
        <f t="shared" si="0"/>
        <v>140.19300996237442</v>
      </c>
      <c r="D18" s="47">
        <f t="shared" si="0"/>
        <v>225.06127134462236</v>
      </c>
      <c r="E18" s="47">
        <f t="shared" si="0"/>
        <v>261.89750664571392</v>
      </c>
      <c r="F18" s="47">
        <f t="shared" si="0"/>
        <v>316.54954209484725</v>
      </c>
      <c r="G18" s="47">
        <f t="shared" si="0"/>
        <v>393.84435213207303</v>
      </c>
      <c r="H18" s="47">
        <f t="shared" si="0"/>
        <v>360.7048607243193</v>
      </c>
      <c r="I18" s="47">
        <f t="shared" si="0"/>
        <v>550.74216276495633</v>
      </c>
      <c r="J18" s="52">
        <f t="shared" si="0"/>
        <v>182.45883014266929</v>
      </c>
      <c r="K18" s="47">
        <f t="shared" si="0"/>
        <v>292.40137226444023</v>
      </c>
      <c r="L18" s="47">
        <f t="shared" si="0"/>
        <v>326.82995128971322</v>
      </c>
      <c r="M18" s="47">
        <f t="shared" si="1"/>
        <v>397.78096051878481</v>
      </c>
      <c r="N18" s="47">
        <f t="shared" si="1"/>
        <v>498.15515540957114</v>
      </c>
      <c r="O18" s="47">
        <f t="shared" si="1"/>
        <v>452.06430147286557</v>
      </c>
      <c r="P18" s="51">
        <f t="shared" si="1"/>
        <v>690.59407543707982</v>
      </c>
      <c r="Q18" s="47">
        <f t="shared" si="1"/>
        <v>223.81161262153529</v>
      </c>
      <c r="R18" s="47">
        <f t="shared" si="1"/>
        <v>356.16676888398518</v>
      </c>
      <c r="S18" s="47">
        <f t="shared" si="1"/>
        <v>389.12046555928748</v>
      </c>
      <c r="T18" s="47">
        <f t="shared" si="1"/>
        <v>474.19655668052059</v>
      </c>
      <c r="U18" s="47">
        <f t="shared" si="1"/>
        <v>597.05457565452059</v>
      </c>
      <c r="V18" s="47">
        <f t="shared" si="1"/>
        <v>537.64403329134734</v>
      </c>
      <c r="W18" s="51">
        <f t="shared" si="1"/>
        <v>822.28134473109344</v>
      </c>
      <c r="X18" s="75">
        <v>800</v>
      </c>
    </row>
    <row r="19" spans="1:24" x14ac:dyDescent="0.25">
      <c r="A19" s="23"/>
      <c r="B19" s="34">
        <v>900</v>
      </c>
      <c r="C19" s="47">
        <f t="shared" si="0"/>
        <v>157.71713620767122</v>
      </c>
      <c r="D19" s="47">
        <f t="shared" si="0"/>
        <v>253.19393026270018</v>
      </c>
      <c r="E19" s="47">
        <f t="shared" si="0"/>
        <v>294.63469497642819</v>
      </c>
      <c r="F19" s="47">
        <f t="shared" si="0"/>
        <v>356.11823485670311</v>
      </c>
      <c r="G19" s="47">
        <f t="shared" si="0"/>
        <v>443.07489614858213</v>
      </c>
      <c r="H19" s="47">
        <f t="shared" si="0"/>
        <v>405.79296831485919</v>
      </c>
      <c r="I19" s="47">
        <f t="shared" si="0"/>
        <v>619.58493311057578</v>
      </c>
      <c r="J19" s="52">
        <f t="shared" si="0"/>
        <v>205.26618391050292</v>
      </c>
      <c r="K19" s="47">
        <f t="shared" si="0"/>
        <v>328.95154379749522</v>
      </c>
      <c r="L19" s="47">
        <f t="shared" si="0"/>
        <v>367.68369520092739</v>
      </c>
      <c r="M19" s="47">
        <f t="shared" si="1"/>
        <v>447.50358058363287</v>
      </c>
      <c r="N19" s="47">
        <f t="shared" si="1"/>
        <v>560.42454983576761</v>
      </c>
      <c r="O19" s="47">
        <f t="shared" si="1"/>
        <v>508.57233915697373</v>
      </c>
      <c r="P19" s="51">
        <f t="shared" si="1"/>
        <v>776.91833486671487</v>
      </c>
      <c r="Q19" s="47">
        <f t="shared" si="1"/>
        <v>251.78806419922722</v>
      </c>
      <c r="R19" s="47">
        <f t="shared" si="1"/>
        <v>400.68761499448334</v>
      </c>
      <c r="S19" s="47">
        <f t="shared" si="1"/>
        <v>437.7605237541984</v>
      </c>
      <c r="T19" s="47">
        <f t="shared" si="1"/>
        <v>533.47112626558567</v>
      </c>
      <c r="U19" s="47">
        <f t="shared" si="1"/>
        <v>671.68639761133568</v>
      </c>
      <c r="V19" s="47">
        <f t="shared" si="1"/>
        <v>604.84953745276573</v>
      </c>
      <c r="W19" s="51">
        <f t="shared" si="1"/>
        <v>925.06651282248015</v>
      </c>
      <c r="X19" s="75">
        <v>900</v>
      </c>
    </row>
    <row r="20" spans="1:24" x14ac:dyDescent="0.25">
      <c r="A20" s="23"/>
      <c r="B20" s="34">
        <v>1000</v>
      </c>
      <c r="C20" s="47">
        <f t="shared" si="0"/>
        <v>175.24126245296802</v>
      </c>
      <c r="D20" s="47">
        <f t="shared" si="0"/>
        <v>281.32658918077794</v>
      </c>
      <c r="E20" s="47">
        <f t="shared" si="0"/>
        <v>327.37188330714241</v>
      </c>
      <c r="F20" s="47">
        <f t="shared" si="0"/>
        <v>395.68692761855903</v>
      </c>
      <c r="G20" s="47">
        <f t="shared" si="0"/>
        <v>492.30544016509128</v>
      </c>
      <c r="H20" s="47">
        <f t="shared" si="0"/>
        <v>450.88107590539909</v>
      </c>
      <c r="I20" s="47">
        <f t="shared" si="0"/>
        <v>688.42770345619533</v>
      </c>
      <c r="J20" s="52">
        <f t="shared" si="0"/>
        <v>228.07353767833658</v>
      </c>
      <c r="K20" s="47">
        <f t="shared" si="0"/>
        <v>365.50171533055027</v>
      </c>
      <c r="L20" s="47">
        <f t="shared" si="0"/>
        <v>408.5374391121415</v>
      </c>
      <c r="M20" s="47">
        <f t="shared" si="1"/>
        <v>497.22620064848093</v>
      </c>
      <c r="N20" s="47">
        <f t="shared" si="1"/>
        <v>622.69394426196391</v>
      </c>
      <c r="O20" s="47">
        <f t="shared" si="1"/>
        <v>565.08037684108194</v>
      </c>
      <c r="P20" s="51">
        <f t="shared" si="1"/>
        <v>863.24259429634969</v>
      </c>
      <c r="Q20" s="47">
        <f t="shared" si="1"/>
        <v>279.7645157769191</v>
      </c>
      <c r="R20" s="47">
        <f t="shared" si="1"/>
        <v>445.20846110498144</v>
      </c>
      <c r="S20" s="47">
        <f t="shared" si="1"/>
        <v>486.40058194910932</v>
      </c>
      <c r="T20" s="47">
        <f t="shared" si="1"/>
        <v>592.74569585065069</v>
      </c>
      <c r="U20" s="47">
        <f t="shared" si="1"/>
        <v>746.31821956815077</v>
      </c>
      <c r="V20" s="47">
        <f t="shared" si="1"/>
        <v>672.05504161418412</v>
      </c>
      <c r="W20" s="51">
        <f t="shared" si="1"/>
        <v>1027.8516809138669</v>
      </c>
      <c r="X20" s="75">
        <v>1000</v>
      </c>
    </row>
    <row r="21" spans="1:24" x14ac:dyDescent="0.25">
      <c r="A21" s="23"/>
      <c r="B21" s="34">
        <v>1100</v>
      </c>
      <c r="C21" s="47">
        <f t="shared" si="0"/>
        <v>192.76538869826481</v>
      </c>
      <c r="D21" s="47">
        <f t="shared" si="0"/>
        <v>309.45924809885577</v>
      </c>
      <c r="E21" s="47">
        <f t="shared" si="0"/>
        <v>360.10907163785669</v>
      </c>
      <c r="F21" s="47">
        <f t="shared" si="0"/>
        <v>435.25562038041488</v>
      </c>
      <c r="G21" s="47">
        <f t="shared" si="0"/>
        <v>541.5359841816005</v>
      </c>
      <c r="H21" s="47">
        <f t="shared" si="0"/>
        <v>495.96918349593903</v>
      </c>
      <c r="I21" s="47">
        <f t="shared" si="0"/>
        <v>757.27047380181489</v>
      </c>
      <c r="J21" s="52">
        <f t="shared" si="0"/>
        <v>250.88089144617024</v>
      </c>
      <c r="K21" s="47">
        <f t="shared" si="0"/>
        <v>402.05188686360532</v>
      </c>
      <c r="L21" s="47">
        <f t="shared" si="0"/>
        <v>449.39118302335567</v>
      </c>
      <c r="M21" s="47">
        <f t="shared" si="1"/>
        <v>546.94882071332916</v>
      </c>
      <c r="N21" s="47">
        <f t="shared" si="1"/>
        <v>684.96333868816032</v>
      </c>
      <c r="O21" s="47">
        <f t="shared" si="1"/>
        <v>621.58841452519016</v>
      </c>
      <c r="P21" s="51">
        <f t="shared" si="1"/>
        <v>949.56685372598474</v>
      </c>
      <c r="Q21" s="47">
        <f t="shared" si="1"/>
        <v>307.74096735461103</v>
      </c>
      <c r="R21" s="47">
        <f t="shared" si="1"/>
        <v>489.72930721547959</v>
      </c>
      <c r="S21" s="47">
        <f t="shared" si="1"/>
        <v>535.04064014402036</v>
      </c>
      <c r="T21" s="47">
        <f t="shared" si="1"/>
        <v>652.02026543571583</v>
      </c>
      <c r="U21" s="47">
        <f t="shared" si="1"/>
        <v>820.95004152496597</v>
      </c>
      <c r="V21" s="47">
        <f t="shared" si="1"/>
        <v>739.26054577560262</v>
      </c>
      <c r="W21" s="51">
        <f t="shared" si="1"/>
        <v>1130.6368490052535</v>
      </c>
      <c r="X21" s="75">
        <v>1100</v>
      </c>
    </row>
    <row r="22" spans="1:24" x14ac:dyDescent="0.25">
      <c r="A22" s="23"/>
      <c r="B22" s="34">
        <v>1200</v>
      </c>
      <c r="C22" s="47">
        <f t="shared" si="0"/>
        <v>210.28951494356158</v>
      </c>
      <c r="D22" s="47">
        <f t="shared" si="0"/>
        <v>337.59190701693348</v>
      </c>
      <c r="E22" s="47">
        <f t="shared" si="0"/>
        <v>392.84625996857091</v>
      </c>
      <c r="F22" s="47">
        <f t="shared" si="0"/>
        <v>474.82431314227074</v>
      </c>
      <c r="G22" s="47">
        <f t="shared" si="0"/>
        <v>590.76652819810954</v>
      </c>
      <c r="H22" s="47">
        <f t="shared" si="0"/>
        <v>541.05729108647893</v>
      </c>
      <c r="I22" s="47">
        <f t="shared" si="0"/>
        <v>826.11324414743433</v>
      </c>
      <c r="J22" s="52">
        <f t="shared" si="0"/>
        <v>273.68824521400387</v>
      </c>
      <c r="K22" s="47">
        <f t="shared" si="0"/>
        <v>438.60205839666031</v>
      </c>
      <c r="L22" s="47">
        <f t="shared" si="0"/>
        <v>490.24492693456983</v>
      </c>
      <c r="M22" s="47">
        <f t="shared" si="1"/>
        <v>596.67144077817704</v>
      </c>
      <c r="N22" s="47">
        <f t="shared" si="1"/>
        <v>747.23273311435673</v>
      </c>
      <c r="O22" s="47">
        <f t="shared" si="1"/>
        <v>678.09645220929826</v>
      </c>
      <c r="P22" s="51">
        <f t="shared" si="1"/>
        <v>1035.8911131556197</v>
      </c>
      <c r="Q22" s="47">
        <f t="shared" si="1"/>
        <v>335.71741893230291</v>
      </c>
      <c r="R22" s="47">
        <f t="shared" si="1"/>
        <v>534.25015332597764</v>
      </c>
      <c r="S22" s="47">
        <f t="shared" si="1"/>
        <v>583.68069833893117</v>
      </c>
      <c r="T22" s="47">
        <f t="shared" si="1"/>
        <v>711.29483502078085</v>
      </c>
      <c r="U22" s="47">
        <f t="shared" si="1"/>
        <v>895.58186348178094</v>
      </c>
      <c r="V22" s="47">
        <f t="shared" si="1"/>
        <v>806.4660499370209</v>
      </c>
      <c r="W22" s="51">
        <f t="shared" si="1"/>
        <v>1233.4220170966403</v>
      </c>
      <c r="X22" s="75">
        <v>1200</v>
      </c>
    </row>
    <row r="23" spans="1:24" x14ac:dyDescent="0.25">
      <c r="A23" s="23"/>
      <c r="B23" s="34">
        <v>1300</v>
      </c>
      <c r="C23" s="47">
        <f t="shared" si="0"/>
        <v>227.81364118885844</v>
      </c>
      <c r="D23" s="47">
        <f t="shared" si="0"/>
        <v>365.72456593501136</v>
      </c>
      <c r="E23" s="47">
        <f t="shared" si="0"/>
        <v>425.58344829928518</v>
      </c>
      <c r="F23" s="47">
        <f t="shared" si="0"/>
        <v>514.39300590412677</v>
      </c>
      <c r="G23" s="47">
        <f t="shared" si="0"/>
        <v>639.99707221461858</v>
      </c>
      <c r="H23" s="47">
        <f t="shared" si="0"/>
        <v>586.14539867701887</v>
      </c>
      <c r="I23" s="47">
        <f t="shared" si="0"/>
        <v>894.956014493054</v>
      </c>
      <c r="J23" s="52">
        <f t="shared" si="0"/>
        <v>296.49559898183759</v>
      </c>
      <c r="K23" s="47">
        <f t="shared" si="0"/>
        <v>475.15222992971536</v>
      </c>
      <c r="L23" s="47">
        <f t="shared" si="0"/>
        <v>531.098670845784</v>
      </c>
      <c r="M23" s="47">
        <f t="shared" si="1"/>
        <v>646.39406084302527</v>
      </c>
      <c r="N23" s="47">
        <f t="shared" si="1"/>
        <v>809.50212754055303</v>
      </c>
      <c r="O23" s="47">
        <f t="shared" si="1"/>
        <v>734.60448989340648</v>
      </c>
      <c r="P23" s="51">
        <f t="shared" si="1"/>
        <v>1122.2153725852547</v>
      </c>
      <c r="Q23" s="47">
        <f t="shared" si="1"/>
        <v>363.69387050999489</v>
      </c>
      <c r="R23" s="47">
        <f t="shared" si="1"/>
        <v>578.7709994364759</v>
      </c>
      <c r="S23" s="47">
        <f t="shared" si="1"/>
        <v>632.32075653384209</v>
      </c>
      <c r="T23" s="47">
        <f t="shared" si="1"/>
        <v>770.56940460584588</v>
      </c>
      <c r="U23" s="47">
        <f t="shared" si="1"/>
        <v>970.21368543859603</v>
      </c>
      <c r="V23" s="47">
        <f t="shared" si="1"/>
        <v>873.6715540984394</v>
      </c>
      <c r="W23" s="51">
        <f t="shared" si="1"/>
        <v>1336.2071851880269</v>
      </c>
      <c r="X23" s="75">
        <v>1300</v>
      </c>
    </row>
    <row r="24" spans="1:24" x14ac:dyDescent="0.25">
      <c r="A24" s="23"/>
      <c r="B24" s="34">
        <v>1400</v>
      </c>
      <c r="C24" s="47">
        <f t="shared" si="0"/>
        <v>245.33776743415521</v>
      </c>
      <c r="D24" s="47">
        <f t="shared" si="0"/>
        <v>393.85722485308912</v>
      </c>
      <c r="E24" s="47">
        <f t="shared" si="0"/>
        <v>458.3206366299994</v>
      </c>
      <c r="F24" s="47">
        <f t="shared" si="0"/>
        <v>553.96169866598257</v>
      </c>
      <c r="G24" s="47">
        <f t="shared" si="0"/>
        <v>689.22761623112774</v>
      </c>
      <c r="H24" s="47">
        <f t="shared" si="0"/>
        <v>631.23350626755871</v>
      </c>
      <c r="I24" s="47">
        <f t="shared" si="0"/>
        <v>963.79878483867344</v>
      </c>
      <c r="J24" s="52">
        <f t="shared" si="0"/>
        <v>319.30295274967114</v>
      </c>
      <c r="K24" s="47">
        <f t="shared" si="0"/>
        <v>511.70240146277035</v>
      </c>
      <c r="L24" s="47">
        <f t="shared" si="0"/>
        <v>571.95241475699811</v>
      </c>
      <c r="M24" s="47">
        <f t="shared" si="1"/>
        <v>696.11668090787316</v>
      </c>
      <c r="N24" s="47">
        <f t="shared" si="1"/>
        <v>871.77152196674933</v>
      </c>
      <c r="O24" s="47">
        <f t="shared" si="1"/>
        <v>791.11252757751458</v>
      </c>
      <c r="P24" s="51">
        <f t="shared" si="1"/>
        <v>1208.5396320148895</v>
      </c>
      <c r="Q24" s="47">
        <f t="shared" si="1"/>
        <v>391.67032208768677</v>
      </c>
      <c r="R24" s="47">
        <f t="shared" si="1"/>
        <v>623.29184554697395</v>
      </c>
      <c r="S24" s="47">
        <f t="shared" si="1"/>
        <v>680.96081472875289</v>
      </c>
      <c r="T24" s="47">
        <f t="shared" si="1"/>
        <v>829.8439741909109</v>
      </c>
      <c r="U24" s="47">
        <f t="shared" si="1"/>
        <v>1044.845507395411</v>
      </c>
      <c r="V24" s="47">
        <f t="shared" si="1"/>
        <v>940.87705825985768</v>
      </c>
      <c r="W24" s="51">
        <f t="shared" si="1"/>
        <v>1438.9923532794137</v>
      </c>
      <c r="X24" s="75">
        <v>1400</v>
      </c>
    </row>
    <row r="25" spans="1:24" x14ac:dyDescent="0.25">
      <c r="A25" s="23"/>
      <c r="B25" s="34">
        <v>1600</v>
      </c>
      <c r="C25" s="47">
        <f t="shared" si="0"/>
        <v>280.38601992474884</v>
      </c>
      <c r="D25" s="47">
        <f t="shared" si="0"/>
        <v>450.12254268924471</v>
      </c>
      <c r="E25" s="47">
        <f t="shared" si="0"/>
        <v>523.79501329142784</v>
      </c>
      <c r="F25" s="47">
        <f t="shared" si="0"/>
        <v>633.09908418969451</v>
      </c>
      <c r="G25" s="47">
        <f t="shared" si="0"/>
        <v>787.68870426414605</v>
      </c>
      <c r="H25" s="47">
        <f t="shared" si="0"/>
        <v>721.40972144863861</v>
      </c>
      <c r="I25" s="47">
        <f t="shared" si="0"/>
        <v>1101.4843255299127</v>
      </c>
      <c r="J25" s="52">
        <f t="shared" si="0"/>
        <v>364.91766028533857</v>
      </c>
      <c r="K25" s="47">
        <f t="shared" si="0"/>
        <v>584.80274452888045</v>
      </c>
      <c r="L25" s="47">
        <f t="shared" si="0"/>
        <v>653.65990257942644</v>
      </c>
      <c r="M25" s="47">
        <f t="shared" si="1"/>
        <v>795.56192103756962</v>
      </c>
      <c r="N25" s="47">
        <f t="shared" si="1"/>
        <v>996.31031081914227</v>
      </c>
      <c r="O25" s="47">
        <f t="shared" si="1"/>
        <v>904.12860294573113</v>
      </c>
      <c r="P25" s="51">
        <f t="shared" si="1"/>
        <v>1381.1881508741596</v>
      </c>
      <c r="Q25" s="47">
        <f t="shared" si="1"/>
        <v>447.62322524307058</v>
      </c>
      <c r="R25" s="47">
        <f t="shared" si="1"/>
        <v>712.33353776797037</v>
      </c>
      <c r="S25" s="47">
        <f t="shared" si="1"/>
        <v>778.24093111857496</v>
      </c>
      <c r="T25" s="47">
        <f t="shared" si="1"/>
        <v>948.39311336104117</v>
      </c>
      <c r="U25" s="47">
        <f t="shared" si="1"/>
        <v>1194.1091513090412</v>
      </c>
      <c r="V25" s="47">
        <f t="shared" si="1"/>
        <v>1075.2880665826947</v>
      </c>
      <c r="W25" s="51">
        <f t="shared" si="1"/>
        <v>1644.5626894621869</v>
      </c>
      <c r="X25" s="75">
        <v>1600</v>
      </c>
    </row>
    <row r="26" spans="1:24" x14ac:dyDescent="0.25">
      <c r="A26" s="23"/>
      <c r="B26" s="34">
        <v>1800</v>
      </c>
      <c r="C26" s="47">
        <f t="shared" si="0"/>
        <v>315.43427241534243</v>
      </c>
      <c r="D26" s="47">
        <f t="shared" si="0"/>
        <v>506.38786052540036</v>
      </c>
      <c r="E26" s="47">
        <f t="shared" si="0"/>
        <v>589.26938995285639</v>
      </c>
      <c r="F26" s="47">
        <f t="shared" si="0"/>
        <v>712.23646971340622</v>
      </c>
      <c r="G26" s="47">
        <f t="shared" si="0"/>
        <v>886.14979229716425</v>
      </c>
      <c r="H26" s="47">
        <f t="shared" si="0"/>
        <v>811.58593662971839</v>
      </c>
      <c r="I26" s="47">
        <f t="shared" si="0"/>
        <v>1239.1698662211516</v>
      </c>
      <c r="J26" s="52">
        <f t="shared" si="0"/>
        <v>410.53236782100583</v>
      </c>
      <c r="K26" s="47">
        <f t="shared" si="0"/>
        <v>657.90308759499044</v>
      </c>
      <c r="L26" s="47">
        <f t="shared" si="0"/>
        <v>735.36739040185478</v>
      </c>
      <c r="M26" s="47">
        <f t="shared" si="1"/>
        <v>895.00716116726574</v>
      </c>
      <c r="N26" s="47">
        <f t="shared" si="1"/>
        <v>1120.8490996715352</v>
      </c>
      <c r="O26" s="47">
        <f t="shared" si="1"/>
        <v>1017.1446783139475</v>
      </c>
      <c r="P26" s="51">
        <f t="shared" si="1"/>
        <v>1553.8366697334297</v>
      </c>
      <c r="Q26" s="47">
        <f t="shared" si="1"/>
        <v>503.57612839845444</v>
      </c>
      <c r="R26" s="47">
        <f t="shared" si="1"/>
        <v>801.37522998896668</v>
      </c>
      <c r="S26" s="47">
        <f t="shared" si="1"/>
        <v>875.5210475083968</v>
      </c>
      <c r="T26" s="47">
        <f t="shared" si="1"/>
        <v>1066.9422525311713</v>
      </c>
      <c r="U26" s="47">
        <f t="shared" si="1"/>
        <v>1343.3727952226714</v>
      </c>
      <c r="V26" s="47">
        <f t="shared" si="1"/>
        <v>1209.6990749055315</v>
      </c>
      <c r="W26" s="51">
        <f t="shared" si="1"/>
        <v>1850.1330256449603</v>
      </c>
      <c r="X26" s="75">
        <v>1800</v>
      </c>
    </row>
    <row r="27" spans="1:24" x14ac:dyDescent="0.25">
      <c r="A27" s="23"/>
      <c r="B27" s="34">
        <v>2000</v>
      </c>
      <c r="C27" s="47">
        <f t="shared" si="0"/>
        <v>350.48252490593603</v>
      </c>
      <c r="D27" s="47">
        <f t="shared" si="0"/>
        <v>562.65317836155589</v>
      </c>
      <c r="E27" s="47">
        <f t="shared" si="0"/>
        <v>654.74376661428482</v>
      </c>
      <c r="F27" s="47">
        <f t="shared" si="0"/>
        <v>791.37385523711805</v>
      </c>
      <c r="G27" s="47">
        <f t="shared" si="0"/>
        <v>984.61088033018257</v>
      </c>
      <c r="H27" s="47">
        <f t="shared" si="0"/>
        <v>901.76215181079817</v>
      </c>
      <c r="I27" s="47">
        <f t="shared" si="0"/>
        <v>1376.8554069123907</v>
      </c>
      <c r="J27" s="52">
        <f t="shared" si="0"/>
        <v>456.14707535667316</v>
      </c>
      <c r="K27" s="47">
        <f t="shared" si="0"/>
        <v>731.00343066110054</v>
      </c>
      <c r="L27" s="47">
        <f t="shared" si="0"/>
        <v>817.074878224283</v>
      </c>
      <c r="M27" s="47">
        <f t="shared" si="1"/>
        <v>994.45240129696185</v>
      </c>
      <c r="N27" s="47">
        <f t="shared" si="1"/>
        <v>1245.3878885239278</v>
      </c>
      <c r="O27" s="47">
        <f t="shared" si="1"/>
        <v>1130.1607536821639</v>
      </c>
      <c r="P27" s="51">
        <f t="shared" si="1"/>
        <v>1726.4851885926994</v>
      </c>
      <c r="Q27" s="47">
        <f t="shared" si="1"/>
        <v>559.52903155383819</v>
      </c>
      <c r="R27" s="47">
        <f t="shared" si="1"/>
        <v>890.41692220996288</v>
      </c>
      <c r="S27" s="47">
        <f t="shared" si="1"/>
        <v>972.80116389821865</v>
      </c>
      <c r="T27" s="47">
        <f t="shared" si="1"/>
        <v>1185.4913917013014</v>
      </c>
      <c r="U27" s="47">
        <f t="shared" si="1"/>
        <v>1492.6364391363015</v>
      </c>
      <c r="V27" s="47">
        <f t="shared" si="1"/>
        <v>1344.1100832283682</v>
      </c>
      <c r="W27" s="51">
        <f t="shared" si="1"/>
        <v>2055.7033618277337</v>
      </c>
      <c r="X27" s="75">
        <v>2000</v>
      </c>
    </row>
    <row r="28" spans="1:24" x14ac:dyDescent="0.25">
      <c r="A28" s="23"/>
      <c r="B28" s="34">
        <v>2300</v>
      </c>
      <c r="C28" s="57"/>
      <c r="D28" s="47">
        <f t="shared" ref="D28:I30" si="2">IF(Val="Effekt",$B28/1000*D$11*(DeltaT/50)^D$12,IF(Val="Flöde",$B28/1000*D$11*(DeltaT/50)^D$12*0.86/(Tillopp-Retur),IF(Val="Kv",$B28/1000*D$11*(DeltaT/50)^D$12*0.86/(Tillopp-Retur)/(10000*Tryck)^0.5)))</f>
        <v>647.05115511578924</v>
      </c>
      <c r="E28" s="47">
        <f t="shared" si="2"/>
        <v>752.95533160642754</v>
      </c>
      <c r="F28" s="47">
        <f t="shared" si="2"/>
        <v>910.07993352268568</v>
      </c>
      <c r="G28" s="47">
        <f t="shared" si="2"/>
        <v>1132.3025123797097</v>
      </c>
      <c r="H28" s="47">
        <f t="shared" si="2"/>
        <v>1037.0264745824179</v>
      </c>
      <c r="I28" s="47">
        <f t="shared" si="2"/>
        <v>1583.3837179492491</v>
      </c>
      <c r="J28" s="58"/>
      <c r="K28" s="47">
        <f t="shared" ref="K28:P30" si="3">IF(Val="Effekt",$B28/1000*K$11*(DeltaT/50)^K$12,IF(Val="Flöde",$B28/1000*K$11*(DeltaT/50)^K$12*0.86/(Tillopp-Retur),IF(Val="Kv",$B28/1000*K$11*(DeltaT/50)^K$12*0.86/(Tillopp-Retur)/(10000*Tryck)^0.5)))</f>
        <v>840.65394526026557</v>
      </c>
      <c r="L28" s="47">
        <f t="shared" si="3"/>
        <v>939.63610995792544</v>
      </c>
      <c r="M28" s="47">
        <f t="shared" si="3"/>
        <v>1143.620261491506</v>
      </c>
      <c r="N28" s="47">
        <f t="shared" si="3"/>
        <v>1432.1960718025168</v>
      </c>
      <c r="O28" s="47">
        <f t="shared" si="3"/>
        <v>1299.6848667344882</v>
      </c>
      <c r="P28" s="51">
        <f t="shared" si="3"/>
        <v>1985.4579668816043</v>
      </c>
      <c r="Q28" s="57"/>
      <c r="R28" s="47">
        <f t="shared" ref="R28:W30" si="4">IF(Val="Effekt",$B28/1000*R$11*(DeltaT/50)^R$12,IF(Val="Flöde",$B28/1000*R$11*(DeltaT/50)^R$12*0.86/(Tillopp-Retur),IF(Val="Kv",$B28/1000*R$11*(DeltaT/50)^R$12*0.86/(Tillopp-Retur)/(10000*Tryck)^0.5)))</f>
        <v>1023.9794605414572</v>
      </c>
      <c r="S28" s="47">
        <f t="shared" si="4"/>
        <v>1118.7213384829513</v>
      </c>
      <c r="T28" s="47">
        <f t="shared" si="4"/>
        <v>1363.3151004564963</v>
      </c>
      <c r="U28" s="47">
        <f t="shared" si="4"/>
        <v>1716.5319050067465</v>
      </c>
      <c r="V28" s="47">
        <f t="shared" si="4"/>
        <v>1545.7265957126233</v>
      </c>
      <c r="W28" s="51">
        <f t="shared" si="4"/>
        <v>2364.0588661018937</v>
      </c>
      <c r="X28" s="75">
        <v>2300</v>
      </c>
    </row>
    <row r="29" spans="1:24" x14ac:dyDescent="0.25">
      <c r="A29" s="23"/>
      <c r="B29" s="34">
        <v>2600</v>
      </c>
      <c r="C29" s="57"/>
      <c r="D29" s="47">
        <f t="shared" si="2"/>
        <v>731.44913187002271</v>
      </c>
      <c r="E29" s="47">
        <f t="shared" si="2"/>
        <v>851.16689659857036</v>
      </c>
      <c r="F29" s="47">
        <f t="shared" si="2"/>
        <v>1028.7860118082535</v>
      </c>
      <c r="G29" s="47">
        <f t="shared" si="2"/>
        <v>1279.9941444292372</v>
      </c>
      <c r="H29" s="47">
        <f t="shared" si="2"/>
        <v>1172.2907973540377</v>
      </c>
      <c r="I29" s="47">
        <f t="shared" si="2"/>
        <v>1789.912028986108</v>
      </c>
      <c r="J29" s="58"/>
      <c r="K29" s="47">
        <f t="shared" si="3"/>
        <v>950.30445985943072</v>
      </c>
      <c r="L29" s="47">
        <f t="shared" si="3"/>
        <v>1062.197341691568</v>
      </c>
      <c r="M29" s="47">
        <f t="shared" si="3"/>
        <v>1292.7881216860505</v>
      </c>
      <c r="N29" s="47">
        <f t="shared" si="3"/>
        <v>1619.0042550811061</v>
      </c>
      <c r="O29" s="47">
        <f t="shared" si="3"/>
        <v>1469.208979786813</v>
      </c>
      <c r="P29" s="51">
        <f t="shared" si="3"/>
        <v>2244.4307451705095</v>
      </c>
      <c r="Q29" s="57"/>
      <c r="R29" s="47">
        <f t="shared" si="4"/>
        <v>1157.5419988729518</v>
      </c>
      <c r="S29" s="47">
        <f t="shared" si="4"/>
        <v>1264.6415130676842</v>
      </c>
      <c r="T29" s="47">
        <f t="shared" si="4"/>
        <v>1541.1388092116918</v>
      </c>
      <c r="U29" s="47">
        <f t="shared" si="4"/>
        <v>1940.4273708771921</v>
      </c>
      <c r="V29" s="47">
        <f t="shared" si="4"/>
        <v>1747.3431081968788</v>
      </c>
      <c r="W29" s="51">
        <f t="shared" si="4"/>
        <v>2672.4143703760537</v>
      </c>
      <c r="X29" s="75">
        <v>2600</v>
      </c>
    </row>
    <row r="30" spans="1:24" ht="15.75" thickBot="1" x14ac:dyDescent="0.3">
      <c r="A30" s="23"/>
      <c r="B30" s="34">
        <v>3000</v>
      </c>
      <c r="C30" s="57"/>
      <c r="D30" s="47">
        <f t="shared" si="2"/>
        <v>843.97976754233389</v>
      </c>
      <c r="E30" s="47">
        <f t="shared" si="2"/>
        <v>982.11564992142723</v>
      </c>
      <c r="F30" s="47">
        <f t="shared" si="2"/>
        <v>1187.060782855677</v>
      </c>
      <c r="G30" s="47">
        <f t="shared" si="2"/>
        <v>1476.9163204952738</v>
      </c>
      <c r="H30" s="47">
        <f t="shared" si="2"/>
        <v>1352.6432277161973</v>
      </c>
      <c r="I30" s="47">
        <f t="shared" si="2"/>
        <v>2065.2831103685858</v>
      </c>
      <c r="J30" s="59"/>
      <c r="K30" s="53">
        <f t="shared" si="3"/>
        <v>1096.5051459916508</v>
      </c>
      <c r="L30" s="47">
        <f t="shared" si="3"/>
        <v>1225.6123173364244</v>
      </c>
      <c r="M30" s="53">
        <f t="shared" si="3"/>
        <v>1491.6786019454428</v>
      </c>
      <c r="N30" s="53">
        <f t="shared" si="3"/>
        <v>1868.0818327858917</v>
      </c>
      <c r="O30" s="47">
        <f t="shared" si="3"/>
        <v>1695.2411305232456</v>
      </c>
      <c r="P30" s="54">
        <f t="shared" si="3"/>
        <v>2589.7277828890492</v>
      </c>
      <c r="Q30" s="57"/>
      <c r="R30" s="47">
        <f t="shared" si="4"/>
        <v>1335.6253833149442</v>
      </c>
      <c r="S30" s="47">
        <f t="shared" si="4"/>
        <v>1459.2017458473279</v>
      </c>
      <c r="T30" s="47">
        <f t="shared" si="4"/>
        <v>1778.2370875519521</v>
      </c>
      <c r="U30" s="47">
        <f t="shared" si="4"/>
        <v>2238.9546587044524</v>
      </c>
      <c r="V30" s="47">
        <f t="shared" si="4"/>
        <v>2016.1651248425524</v>
      </c>
      <c r="W30" s="51">
        <f t="shared" si="4"/>
        <v>3083.5550427416006</v>
      </c>
      <c r="X30" s="76">
        <v>3000</v>
      </c>
    </row>
    <row r="31" spans="1:24" ht="15.75" thickBot="1" x14ac:dyDescent="0.3">
      <c r="A31" s="35"/>
      <c r="B31" s="36"/>
      <c r="C31" s="78"/>
      <c r="D31" s="37"/>
      <c r="E31" s="37"/>
      <c r="F31" s="37"/>
      <c r="G31" s="37"/>
      <c r="H31" s="37"/>
      <c r="I31" s="37"/>
      <c r="J31" s="38"/>
      <c r="K31" s="37"/>
      <c r="L31" s="37"/>
      <c r="M31" s="37"/>
      <c r="N31" s="37"/>
      <c r="O31" s="37"/>
      <c r="P31" s="39"/>
      <c r="Q31" s="37"/>
      <c r="R31" s="37"/>
      <c r="S31" s="37"/>
      <c r="T31" s="37"/>
      <c r="U31" s="37"/>
      <c r="V31" s="37"/>
      <c r="W31" s="39"/>
    </row>
    <row r="32" spans="1:24" ht="9" customHeight="1" thickBot="1" x14ac:dyDescent="0.3"/>
    <row r="33" spans="1:18" x14ac:dyDescent="0.25">
      <c r="A33" s="7" t="s">
        <v>9</v>
      </c>
      <c r="B33" s="40"/>
      <c r="C33" s="9">
        <v>10</v>
      </c>
      <c r="D33" s="10">
        <v>11</v>
      </c>
      <c r="E33" s="10">
        <v>20</v>
      </c>
      <c r="F33" s="10">
        <v>21</v>
      </c>
      <c r="G33" s="10">
        <v>22</v>
      </c>
      <c r="H33" s="10">
        <v>30</v>
      </c>
      <c r="I33" s="11">
        <v>33</v>
      </c>
      <c r="J33" s="9">
        <v>10</v>
      </c>
      <c r="K33" s="10">
        <v>11</v>
      </c>
      <c r="L33" s="10">
        <v>21</v>
      </c>
      <c r="M33" s="10">
        <v>22</v>
      </c>
      <c r="N33" s="11">
        <v>33</v>
      </c>
      <c r="O33" s="41"/>
      <c r="P33" s="9">
        <v>21</v>
      </c>
      <c r="Q33" s="10">
        <v>22</v>
      </c>
      <c r="R33" s="11">
        <v>33</v>
      </c>
    </row>
    <row r="34" spans="1:18" x14ac:dyDescent="0.25">
      <c r="A34" s="12" t="s">
        <v>10</v>
      </c>
      <c r="B34" s="42"/>
      <c r="C34" s="20">
        <v>600</v>
      </c>
      <c r="D34" s="15">
        <v>600</v>
      </c>
      <c r="E34" s="15">
        <v>600</v>
      </c>
      <c r="F34" s="15">
        <v>600</v>
      </c>
      <c r="G34" s="15">
        <v>600</v>
      </c>
      <c r="H34" s="15">
        <v>600</v>
      </c>
      <c r="I34" s="17">
        <v>600</v>
      </c>
      <c r="J34" s="16">
        <v>900</v>
      </c>
      <c r="K34" s="15">
        <v>900</v>
      </c>
      <c r="L34" s="15">
        <v>900</v>
      </c>
      <c r="M34" s="15">
        <v>900</v>
      </c>
      <c r="N34" s="17">
        <v>900</v>
      </c>
      <c r="O34" s="21"/>
      <c r="P34" s="67">
        <v>200</v>
      </c>
      <c r="Q34" s="15">
        <v>200</v>
      </c>
      <c r="R34" s="17">
        <v>200</v>
      </c>
    </row>
    <row r="35" spans="1:18" x14ac:dyDescent="0.25">
      <c r="A35" s="18" t="s">
        <v>11</v>
      </c>
      <c r="B35" s="43"/>
      <c r="C35" s="20">
        <v>639</v>
      </c>
      <c r="D35" s="21">
        <v>1018</v>
      </c>
      <c r="E35" s="21">
        <v>1085</v>
      </c>
      <c r="F35" s="21">
        <v>1340</v>
      </c>
      <c r="G35" s="21">
        <v>1709</v>
      </c>
      <c r="H35" s="21">
        <v>1510</v>
      </c>
      <c r="I35" s="22">
        <v>2356</v>
      </c>
      <c r="J35" s="16">
        <v>903</v>
      </c>
      <c r="K35" s="21">
        <v>1427</v>
      </c>
      <c r="L35" s="21">
        <v>1861</v>
      </c>
      <c r="M35" s="21">
        <v>2388</v>
      </c>
      <c r="N35" s="22">
        <v>3260</v>
      </c>
      <c r="O35" s="21"/>
      <c r="P35" s="66">
        <v>549</v>
      </c>
      <c r="Q35" s="5">
        <v>724</v>
      </c>
      <c r="R35" s="68">
        <v>1022</v>
      </c>
    </row>
    <row r="36" spans="1:18" x14ac:dyDescent="0.25">
      <c r="A36" s="23" t="s">
        <v>12</v>
      </c>
      <c r="B36" s="43"/>
      <c r="C36" s="20">
        <v>1.292</v>
      </c>
      <c r="D36" s="24">
        <v>1.3115000000000001</v>
      </c>
      <c r="E36" s="24">
        <v>1.2876000000000001</v>
      </c>
      <c r="F36" s="24">
        <v>1.3212999999999999</v>
      </c>
      <c r="G36" s="24">
        <v>1.3358000000000001</v>
      </c>
      <c r="H36" s="24">
        <v>1.3098000000000001</v>
      </c>
      <c r="I36" s="26">
        <v>1.3486</v>
      </c>
      <c r="J36" s="25">
        <v>1.2989999999999999</v>
      </c>
      <c r="K36" s="24">
        <v>1.3169999999999999</v>
      </c>
      <c r="L36" s="24">
        <v>1.339</v>
      </c>
      <c r="M36" s="24">
        <v>1.3561000000000001</v>
      </c>
      <c r="N36" s="26">
        <v>1.36</v>
      </c>
      <c r="O36" s="24"/>
      <c r="P36" s="25">
        <v>1.3331999999999999</v>
      </c>
      <c r="Q36" s="24">
        <v>1.3269</v>
      </c>
      <c r="R36" s="26">
        <v>1.3403</v>
      </c>
    </row>
    <row r="37" spans="1:18" ht="15.75" thickBot="1" x14ac:dyDescent="0.3">
      <c r="A37" s="28" t="s">
        <v>14</v>
      </c>
      <c r="B37" s="44"/>
      <c r="C37" s="30"/>
      <c r="D37" s="31"/>
      <c r="E37" s="31"/>
      <c r="F37" s="31"/>
      <c r="G37" s="31"/>
      <c r="H37" s="31"/>
      <c r="I37" s="33"/>
      <c r="J37" s="32"/>
      <c r="K37" s="31"/>
      <c r="L37" s="31"/>
      <c r="M37" s="31"/>
      <c r="N37" s="33"/>
      <c r="O37" s="21"/>
      <c r="P37" s="32"/>
      <c r="Q37" s="31"/>
      <c r="R37" s="33"/>
    </row>
    <row r="38" spans="1:18" x14ac:dyDescent="0.25">
      <c r="A38" s="23"/>
      <c r="B38" s="45">
        <v>400</v>
      </c>
      <c r="C38" s="48">
        <f t="shared" ref="C38:R53" si="5">IF(Val="Effekt",$B38/1000*C$35*(DeltaT/50)^C$36,IF(Val="Flöde",$B38/1000*C$35*(DeltaT/50)^C$36*0.86/(Tillopp-Retur),IF(Val="Kv",$B38/1000*C$35*(DeltaT/50)^C$36*0.86/(Tillopp-Retur)/(10000*Tryck)^0.5)))</f>
        <v>132.1089573533466</v>
      </c>
      <c r="D38" s="49">
        <f t="shared" si="5"/>
        <v>208.3786087937448</v>
      </c>
      <c r="E38" s="47">
        <f t="shared" si="5"/>
        <v>224.82120928882375</v>
      </c>
      <c r="F38" s="49">
        <f t="shared" si="5"/>
        <v>272.92042369268376</v>
      </c>
      <c r="G38" s="49">
        <f t="shared" si="5"/>
        <v>345.50671651863706</v>
      </c>
      <c r="H38" s="47">
        <f t="shared" si="5"/>
        <v>309.35664303748695</v>
      </c>
      <c r="I38" s="50">
        <f t="shared" si="5"/>
        <v>473.2057941718063</v>
      </c>
      <c r="J38" s="48">
        <f t="shared" si="5"/>
        <v>186.02281663505974</v>
      </c>
      <c r="K38" s="49">
        <f t="shared" si="5"/>
        <v>291.27899078520124</v>
      </c>
      <c r="L38" s="49">
        <f t="shared" si="5"/>
        <v>375.62188580218037</v>
      </c>
      <c r="M38" s="49">
        <f t="shared" si="5"/>
        <v>477.79898675812058</v>
      </c>
      <c r="N38" s="50">
        <f t="shared" si="5"/>
        <v>650.97347356399314</v>
      </c>
      <c r="O38" s="41">
        <v>400</v>
      </c>
      <c r="P38" s="70"/>
      <c r="Q38" s="71"/>
      <c r="R38" s="72"/>
    </row>
    <row r="39" spans="1:18" x14ac:dyDescent="0.25">
      <c r="A39" s="23"/>
      <c r="B39" s="45">
        <v>500</v>
      </c>
      <c r="C39" s="52">
        <f t="shared" si="5"/>
        <v>165.13619669168324</v>
      </c>
      <c r="D39" s="47">
        <f t="shared" si="5"/>
        <v>260.473260992181</v>
      </c>
      <c r="E39" s="47">
        <f t="shared" si="5"/>
        <v>281.02651161102972</v>
      </c>
      <c r="F39" s="47">
        <f t="shared" si="5"/>
        <v>341.15052961585468</v>
      </c>
      <c r="G39" s="47">
        <f t="shared" si="5"/>
        <v>431.8833956482963</v>
      </c>
      <c r="H39" s="47">
        <f t="shared" si="5"/>
        <v>386.69580379685868</v>
      </c>
      <c r="I39" s="51">
        <f t="shared" si="5"/>
        <v>591.50724271475781</v>
      </c>
      <c r="J39" s="52">
        <f t="shared" si="5"/>
        <v>232.52852079382464</v>
      </c>
      <c r="K39" s="47">
        <f t="shared" si="5"/>
        <v>364.09873848150147</v>
      </c>
      <c r="L39" s="47">
        <f t="shared" si="5"/>
        <v>469.52735725272538</v>
      </c>
      <c r="M39" s="47">
        <f t="shared" si="5"/>
        <v>597.24873344765069</v>
      </c>
      <c r="N39" s="51">
        <f t="shared" si="5"/>
        <v>813.71684195499142</v>
      </c>
      <c r="O39" s="41">
        <v>500</v>
      </c>
      <c r="P39" s="58"/>
      <c r="Q39" s="57"/>
      <c r="R39" s="73"/>
    </row>
    <row r="40" spans="1:18" x14ac:dyDescent="0.25">
      <c r="A40" s="23"/>
      <c r="B40" s="45">
        <v>600</v>
      </c>
      <c r="C40" s="52">
        <f t="shared" si="5"/>
        <v>198.16343603001988</v>
      </c>
      <c r="D40" s="47">
        <f t="shared" si="5"/>
        <v>312.56791319061716</v>
      </c>
      <c r="E40" s="47">
        <f t="shared" si="5"/>
        <v>337.23181393323563</v>
      </c>
      <c r="F40" s="47">
        <f t="shared" si="5"/>
        <v>409.3806355390256</v>
      </c>
      <c r="G40" s="47">
        <f t="shared" si="5"/>
        <v>518.26007477795542</v>
      </c>
      <c r="H40" s="47">
        <f t="shared" si="5"/>
        <v>464.03496455623042</v>
      </c>
      <c r="I40" s="51">
        <f t="shared" si="5"/>
        <v>709.80869125770937</v>
      </c>
      <c r="J40" s="52">
        <f t="shared" si="5"/>
        <v>279.03422495258957</v>
      </c>
      <c r="K40" s="47">
        <f t="shared" si="5"/>
        <v>436.91848617780175</v>
      </c>
      <c r="L40" s="47">
        <f t="shared" si="5"/>
        <v>563.43282870327039</v>
      </c>
      <c r="M40" s="47">
        <f t="shared" si="5"/>
        <v>716.69848013718081</v>
      </c>
      <c r="N40" s="51">
        <f t="shared" si="5"/>
        <v>976.46021034598971</v>
      </c>
      <c r="O40" s="41">
        <v>600</v>
      </c>
      <c r="P40" s="52">
        <f t="shared" si="5"/>
        <v>166.70738603749797</v>
      </c>
      <c r="Q40" s="47">
        <f t="shared" si="5"/>
        <v>220.55591564798607</v>
      </c>
      <c r="R40" s="51">
        <f t="shared" si="5"/>
        <v>309.21337218450776</v>
      </c>
    </row>
    <row r="41" spans="1:18" x14ac:dyDescent="0.25">
      <c r="A41" s="23"/>
      <c r="B41" s="45">
        <v>700</v>
      </c>
      <c r="C41" s="52">
        <f t="shared" si="5"/>
        <v>231.19067536835652</v>
      </c>
      <c r="D41" s="47">
        <f t="shared" si="5"/>
        <v>364.66256538905333</v>
      </c>
      <c r="E41" s="47">
        <f t="shared" si="5"/>
        <v>393.43711625544159</v>
      </c>
      <c r="F41" s="47">
        <f t="shared" si="5"/>
        <v>477.61074146219647</v>
      </c>
      <c r="G41" s="47">
        <f t="shared" si="5"/>
        <v>604.63675390761478</v>
      </c>
      <c r="H41" s="47">
        <f t="shared" si="5"/>
        <v>541.3741253156021</v>
      </c>
      <c r="I41" s="51">
        <f t="shared" si="5"/>
        <v>828.11013980066082</v>
      </c>
      <c r="J41" s="52">
        <f t="shared" si="5"/>
        <v>325.53992911135447</v>
      </c>
      <c r="K41" s="47">
        <f t="shared" si="5"/>
        <v>509.73823387410209</v>
      </c>
      <c r="L41" s="47">
        <f t="shared" si="5"/>
        <v>657.33830015381545</v>
      </c>
      <c r="M41" s="47">
        <f t="shared" si="5"/>
        <v>836.14822682671092</v>
      </c>
      <c r="N41" s="51">
        <f t="shared" si="5"/>
        <v>1139.203578736988</v>
      </c>
      <c r="O41" s="41">
        <v>700</v>
      </c>
      <c r="P41" s="52">
        <f t="shared" si="5"/>
        <v>194.49195037708097</v>
      </c>
      <c r="Q41" s="47">
        <f t="shared" si="5"/>
        <v>257.3152349226504</v>
      </c>
      <c r="R41" s="51">
        <f t="shared" si="5"/>
        <v>360.74893421525911</v>
      </c>
    </row>
    <row r="42" spans="1:18" x14ac:dyDescent="0.25">
      <c r="A42" s="23"/>
      <c r="B42" s="45">
        <v>800</v>
      </c>
      <c r="C42" s="52">
        <f t="shared" si="5"/>
        <v>264.21791470669319</v>
      </c>
      <c r="D42" s="47">
        <f t="shared" si="5"/>
        <v>416.75721758748961</v>
      </c>
      <c r="E42" s="47">
        <f t="shared" si="5"/>
        <v>449.6424185776475</v>
      </c>
      <c r="F42" s="47">
        <f t="shared" si="5"/>
        <v>545.84084738536751</v>
      </c>
      <c r="G42" s="47">
        <f t="shared" si="5"/>
        <v>691.01343303727413</v>
      </c>
      <c r="H42" s="47">
        <f t="shared" si="5"/>
        <v>618.71328607497389</v>
      </c>
      <c r="I42" s="51">
        <f t="shared" si="5"/>
        <v>946.41158834361261</v>
      </c>
      <c r="J42" s="52">
        <f t="shared" si="5"/>
        <v>372.04563327011948</v>
      </c>
      <c r="K42" s="47">
        <f t="shared" si="5"/>
        <v>582.55798157040249</v>
      </c>
      <c r="L42" s="47">
        <f t="shared" si="5"/>
        <v>751.24377160436075</v>
      </c>
      <c r="M42" s="47">
        <f t="shared" si="5"/>
        <v>955.59797351624115</v>
      </c>
      <c r="N42" s="51">
        <f t="shared" si="5"/>
        <v>1301.9469471279863</v>
      </c>
      <c r="O42" s="41">
        <v>800</v>
      </c>
      <c r="P42" s="52">
        <f t="shared" si="5"/>
        <v>222.276514716664</v>
      </c>
      <c r="Q42" s="47">
        <f t="shared" si="5"/>
        <v>294.0745541973148</v>
      </c>
      <c r="R42" s="51">
        <f t="shared" si="5"/>
        <v>412.28449624601041</v>
      </c>
    </row>
    <row r="43" spans="1:18" x14ac:dyDescent="0.25">
      <c r="A43" s="23"/>
      <c r="B43" s="45">
        <v>900</v>
      </c>
      <c r="C43" s="52">
        <f t="shared" si="5"/>
        <v>297.24515404502984</v>
      </c>
      <c r="D43" s="47">
        <f t="shared" si="5"/>
        <v>468.85186978592583</v>
      </c>
      <c r="E43" s="47">
        <f t="shared" si="5"/>
        <v>505.84772089985347</v>
      </c>
      <c r="F43" s="47">
        <f t="shared" si="5"/>
        <v>614.07095330853838</v>
      </c>
      <c r="G43" s="47">
        <f t="shared" si="5"/>
        <v>777.39011216693336</v>
      </c>
      <c r="H43" s="47">
        <f t="shared" si="5"/>
        <v>696.05244683434557</v>
      </c>
      <c r="I43" s="51">
        <f t="shared" si="5"/>
        <v>1064.7130368865642</v>
      </c>
      <c r="J43" s="52">
        <f t="shared" si="5"/>
        <v>418.55133742888438</v>
      </c>
      <c r="K43" s="47">
        <f t="shared" si="5"/>
        <v>655.37772926670266</v>
      </c>
      <c r="L43" s="47">
        <f t="shared" si="5"/>
        <v>845.1492430549057</v>
      </c>
      <c r="M43" s="47">
        <f t="shared" si="5"/>
        <v>1075.0477202057714</v>
      </c>
      <c r="N43" s="51">
        <f t="shared" si="5"/>
        <v>1464.6903155189846</v>
      </c>
      <c r="O43" s="41">
        <v>900</v>
      </c>
      <c r="P43" s="52">
        <f t="shared" si="5"/>
        <v>250.061079056247</v>
      </c>
      <c r="Q43" s="47">
        <f t="shared" si="5"/>
        <v>330.83387347197913</v>
      </c>
      <c r="R43" s="51">
        <f t="shared" si="5"/>
        <v>463.82005827676176</v>
      </c>
    </row>
    <row r="44" spans="1:18" x14ac:dyDescent="0.25">
      <c r="A44" s="23"/>
      <c r="B44" s="45">
        <v>1000</v>
      </c>
      <c r="C44" s="52">
        <f t="shared" si="5"/>
        <v>330.27239338336648</v>
      </c>
      <c r="D44" s="47">
        <f t="shared" si="5"/>
        <v>520.94652198436199</v>
      </c>
      <c r="E44" s="47">
        <f t="shared" si="5"/>
        <v>562.05302322205944</v>
      </c>
      <c r="F44" s="47">
        <f t="shared" si="5"/>
        <v>682.30105923170936</v>
      </c>
      <c r="G44" s="47">
        <f t="shared" si="5"/>
        <v>863.7667912965926</v>
      </c>
      <c r="H44" s="47">
        <f t="shared" si="5"/>
        <v>773.39160759371737</v>
      </c>
      <c r="I44" s="51">
        <f t="shared" si="5"/>
        <v>1183.0144854295156</v>
      </c>
      <c r="J44" s="52">
        <f t="shared" si="5"/>
        <v>465.05704158764928</v>
      </c>
      <c r="K44" s="47">
        <f t="shared" si="5"/>
        <v>728.19747696300294</v>
      </c>
      <c r="L44" s="47">
        <f t="shared" si="5"/>
        <v>939.05471450545076</v>
      </c>
      <c r="M44" s="47">
        <f t="shared" si="5"/>
        <v>1194.4974668953014</v>
      </c>
      <c r="N44" s="51">
        <f t="shared" si="5"/>
        <v>1627.4336839099828</v>
      </c>
      <c r="O44" s="41">
        <v>1000</v>
      </c>
      <c r="P44" s="52">
        <f t="shared" si="5"/>
        <v>277.84564339583</v>
      </c>
      <c r="Q44" s="47">
        <f t="shared" si="5"/>
        <v>367.59319274664347</v>
      </c>
      <c r="R44" s="51">
        <f t="shared" si="5"/>
        <v>515.35562030751305</v>
      </c>
    </row>
    <row r="45" spans="1:18" x14ac:dyDescent="0.25">
      <c r="A45" s="23"/>
      <c r="B45" s="45">
        <v>1100</v>
      </c>
      <c r="C45" s="52">
        <f t="shared" si="5"/>
        <v>363.29963272170318</v>
      </c>
      <c r="D45" s="47">
        <f t="shared" si="5"/>
        <v>573.04117418279827</v>
      </c>
      <c r="E45" s="47">
        <f t="shared" si="5"/>
        <v>618.25832554426529</v>
      </c>
      <c r="F45" s="47">
        <f t="shared" si="5"/>
        <v>750.53116515488034</v>
      </c>
      <c r="G45" s="47">
        <f t="shared" si="5"/>
        <v>950.14347042625184</v>
      </c>
      <c r="H45" s="47">
        <f t="shared" si="5"/>
        <v>850.73076835308916</v>
      </c>
      <c r="I45" s="51">
        <f t="shared" si="5"/>
        <v>1301.3159339724673</v>
      </c>
      <c r="J45" s="52">
        <f t="shared" si="5"/>
        <v>511.56274574641429</v>
      </c>
      <c r="K45" s="47">
        <f t="shared" si="5"/>
        <v>801.01722465930334</v>
      </c>
      <c r="L45" s="47">
        <f t="shared" si="5"/>
        <v>1032.9601859559959</v>
      </c>
      <c r="M45" s="47">
        <f t="shared" si="5"/>
        <v>1313.9472135848316</v>
      </c>
      <c r="N45" s="51">
        <f t="shared" si="5"/>
        <v>1790.1770523009814</v>
      </c>
      <c r="O45" s="41">
        <v>1100</v>
      </c>
      <c r="P45" s="52">
        <f t="shared" si="5"/>
        <v>305.63020773541302</v>
      </c>
      <c r="Q45" s="47">
        <f t="shared" si="5"/>
        <v>404.35251202130786</v>
      </c>
      <c r="R45" s="51">
        <f t="shared" si="5"/>
        <v>566.89118233826434</v>
      </c>
    </row>
    <row r="46" spans="1:18" x14ac:dyDescent="0.25">
      <c r="A46" s="23"/>
      <c r="B46" s="45">
        <v>1200</v>
      </c>
      <c r="C46" s="52">
        <f t="shared" si="5"/>
        <v>396.32687206003976</v>
      </c>
      <c r="D46" s="47">
        <f t="shared" si="5"/>
        <v>625.13582638123432</v>
      </c>
      <c r="E46" s="47">
        <f t="shared" si="5"/>
        <v>674.46362786647126</v>
      </c>
      <c r="F46" s="47">
        <f t="shared" si="5"/>
        <v>818.76127107805121</v>
      </c>
      <c r="G46" s="47">
        <f t="shared" si="5"/>
        <v>1036.5201495559108</v>
      </c>
      <c r="H46" s="47">
        <f t="shared" si="5"/>
        <v>928.06992911246084</v>
      </c>
      <c r="I46" s="51">
        <f t="shared" si="5"/>
        <v>1419.6173825154187</v>
      </c>
      <c r="J46" s="52">
        <f t="shared" si="5"/>
        <v>558.06844990517914</v>
      </c>
      <c r="K46" s="47">
        <f t="shared" si="5"/>
        <v>873.83697235560351</v>
      </c>
      <c r="L46" s="47">
        <f t="shared" si="5"/>
        <v>1126.8656574065408</v>
      </c>
      <c r="M46" s="47">
        <f t="shared" si="5"/>
        <v>1433.3969602743616</v>
      </c>
      <c r="N46" s="51">
        <f t="shared" si="5"/>
        <v>1952.9204206919794</v>
      </c>
      <c r="O46" s="41">
        <v>1200</v>
      </c>
      <c r="P46" s="52">
        <f t="shared" si="5"/>
        <v>333.41477207499594</v>
      </c>
      <c r="Q46" s="47">
        <f t="shared" si="5"/>
        <v>441.11183129597214</v>
      </c>
      <c r="R46" s="51">
        <f t="shared" si="5"/>
        <v>618.42674436901552</v>
      </c>
    </row>
    <row r="47" spans="1:18" x14ac:dyDescent="0.25">
      <c r="A47" s="23"/>
      <c r="B47" s="45">
        <v>1300</v>
      </c>
      <c r="C47" s="52">
        <f t="shared" si="5"/>
        <v>429.35411139837646</v>
      </c>
      <c r="D47" s="47">
        <f t="shared" si="5"/>
        <v>677.2304785796706</v>
      </c>
      <c r="E47" s="47">
        <f t="shared" si="5"/>
        <v>730.66893018867722</v>
      </c>
      <c r="F47" s="47">
        <f t="shared" si="5"/>
        <v>886.99137700122208</v>
      </c>
      <c r="G47" s="47">
        <f t="shared" si="5"/>
        <v>1122.8968286855704</v>
      </c>
      <c r="H47" s="47">
        <f t="shared" si="5"/>
        <v>1005.4090898718325</v>
      </c>
      <c r="I47" s="51">
        <f t="shared" si="5"/>
        <v>1537.9188310583704</v>
      </c>
      <c r="J47" s="52">
        <f t="shared" si="5"/>
        <v>604.57415406394409</v>
      </c>
      <c r="K47" s="47">
        <f t="shared" si="5"/>
        <v>946.6567200519039</v>
      </c>
      <c r="L47" s="47">
        <f t="shared" si="5"/>
        <v>1220.7711288570861</v>
      </c>
      <c r="M47" s="47">
        <f t="shared" si="5"/>
        <v>1552.8467069638918</v>
      </c>
      <c r="N47" s="51">
        <f t="shared" si="5"/>
        <v>2115.6637890829779</v>
      </c>
      <c r="O47" s="41">
        <v>1300</v>
      </c>
      <c r="P47" s="58"/>
      <c r="Q47" s="57"/>
      <c r="R47" s="73"/>
    </row>
    <row r="48" spans="1:18" x14ac:dyDescent="0.25">
      <c r="A48" s="23"/>
      <c r="B48" s="45">
        <v>1400</v>
      </c>
      <c r="C48" s="52">
        <f t="shared" si="5"/>
        <v>462.38135073671305</v>
      </c>
      <c r="D48" s="47">
        <f t="shared" si="5"/>
        <v>729.32513077810665</v>
      </c>
      <c r="E48" s="47">
        <f t="shared" si="5"/>
        <v>786.87423251088319</v>
      </c>
      <c r="F48" s="47">
        <f t="shared" si="5"/>
        <v>955.22148292439294</v>
      </c>
      <c r="G48" s="47">
        <f t="shared" si="5"/>
        <v>1209.2735078152296</v>
      </c>
      <c r="H48" s="47">
        <f t="shared" si="5"/>
        <v>1082.7482506312042</v>
      </c>
      <c r="I48" s="51">
        <f t="shared" si="5"/>
        <v>1656.2202796013216</v>
      </c>
      <c r="J48" s="52">
        <f t="shared" si="5"/>
        <v>651.07985822270894</v>
      </c>
      <c r="K48" s="47">
        <f t="shared" si="5"/>
        <v>1019.4764677482042</v>
      </c>
      <c r="L48" s="47">
        <f t="shared" si="5"/>
        <v>1314.6766003076309</v>
      </c>
      <c r="M48" s="47">
        <f t="shared" si="5"/>
        <v>1672.2964536534218</v>
      </c>
      <c r="N48" s="51">
        <f t="shared" si="5"/>
        <v>2278.407157473976</v>
      </c>
      <c r="O48" s="41">
        <v>1400</v>
      </c>
      <c r="P48" s="52">
        <f t="shared" si="5"/>
        <v>388.98390075416194</v>
      </c>
      <c r="Q48" s="47">
        <f t="shared" si="5"/>
        <v>514.63046984530081</v>
      </c>
      <c r="R48" s="51">
        <f t="shared" si="5"/>
        <v>721.49786843051822</v>
      </c>
    </row>
    <row r="49" spans="1:18" x14ac:dyDescent="0.25">
      <c r="A49" s="23"/>
      <c r="B49" s="45">
        <v>1600</v>
      </c>
      <c r="C49" s="52">
        <f t="shared" si="5"/>
        <v>528.43582941338639</v>
      </c>
      <c r="D49" s="47">
        <f t="shared" si="5"/>
        <v>833.51443517497921</v>
      </c>
      <c r="E49" s="47">
        <f t="shared" si="5"/>
        <v>899.28483715529501</v>
      </c>
      <c r="F49" s="47">
        <f t="shared" si="5"/>
        <v>1091.681694770735</v>
      </c>
      <c r="G49" s="47">
        <f t="shared" si="5"/>
        <v>1382.0268660745483</v>
      </c>
      <c r="H49" s="47">
        <f t="shared" si="5"/>
        <v>1237.4265721499478</v>
      </c>
      <c r="I49" s="51">
        <f t="shared" si="5"/>
        <v>1892.8231766872252</v>
      </c>
      <c r="J49" s="52">
        <f t="shared" si="5"/>
        <v>744.09126654023896</v>
      </c>
      <c r="K49" s="47">
        <f t="shared" si="5"/>
        <v>1165.115963140805</v>
      </c>
      <c r="L49" s="47">
        <f t="shared" si="5"/>
        <v>1502.4875432087215</v>
      </c>
      <c r="M49" s="47">
        <f t="shared" si="5"/>
        <v>1911.1959470324823</v>
      </c>
      <c r="N49" s="51">
        <f t="shared" si="5"/>
        <v>2603.8938942559726</v>
      </c>
      <c r="O49" s="41">
        <v>1600</v>
      </c>
      <c r="P49" s="52">
        <f t="shared" si="5"/>
        <v>444.55302943332799</v>
      </c>
      <c r="Q49" s="47">
        <f t="shared" si="5"/>
        <v>588.14910839462959</v>
      </c>
      <c r="R49" s="51">
        <f t="shared" si="5"/>
        <v>824.56899249202081</v>
      </c>
    </row>
    <row r="50" spans="1:18" x14ac:dyDescent="0.25">
      <c r="A50" s="23"/>
      <c r="B50" s="45">
        <v>1800</v>
      </c>
      <c r="C50" s="52">
        <f t="shared" ref="C50:I51" si="6">IF(Val="Effekt",$B50/1000*C$35*(DeltaT/50)^C$36,IF(Val="Flöde",$B50/1000*C$35*(DeltaT/50)^C$36*0.86/(Tillopp-Retur),IF(Val="Kv",$B50/1000*C$35*(DeltaT/50)^C$36*0.86/(Tillopp-Retur)/(10000*Tryck)^0.5)))</f>
        <v>594.49030809005967</v>
      </c>
      <c r="D50" s="47">
        <f t="shared" si="6"/>
        <v>937.70373957185166</v>
      </c>
      <c r="E50" s="47">
        <f t="shared" si="6"/>
        <v>1011.6954417997069</v>
      </c>
      <c r="F50" s="47">
        <f t="shared" si="6"/>
        <v>1228.1419066170768</v>
      </c>
      <c r="G50" s="47">
        <f t="shared" si="6"/>
        <v>1554.7802243338667</v>
      </c>
      <c r="H50" s="47">
        <f t="shared" si="6"/>
        <v>1392.1048936686911</v>
      </c>
      <c r="I50" s="51">
        <f t="shared" si="6"/>
        <v>2129.4260737731283</v>
      </c>
      <c r="J50" s="60"/>
      <c r="K50" s="61"/>
      <c r="L50" s="61"/>
      <c r="M50" s="61"/>
      <c r="N50" s="62"/>
      <c r="O50" s="41">
        <v>1800</v>
      </c>
      <c r="P50" s="52">
        <f t="shared" si="5"/>
        <v>500.12215811249399</v>
      </c>
      <c r="Q50" s="47">
        <f t="shared" si="5"/>
        <v>661.66774694395826</v>
      </c>
      <c r="R50" s="51">
        <f t="shared" si="5"/>
        <v>927.64011655352351</v>
      </c>
    </row>
    <row r="51" spans="1:18" x14ac:dyDescent="0.25">
      <c r="A51" s="23"/>
      <c r="B51" s="45">
        <v>2000</v>
      </c>
      <c r="C51" s="52">
        <f t="shared" si="6"/>
        <v>660.54478676673295</v>
      </c>
      <c r="D51" s="47">
        <f t="shared" si="6"/>
        <v>1041.893043968724</v>
      </c>
      <c r="E51" s="47">
        <f t="shared" si="6"/>
        <v>1124.1060464441189</v>
      </c>
      <c r="F51" s="47">
        <f t="shared" si="6"/>
        <v>1364.6021184634187</v>
      </c>
      <c r="G51" s="47">
        <f t="shared" si="6"/>
        <v>1727.5335825931852</v>
      </c>
      <c r="H51" s="47">
        <f t="shared" si="6"/>
        <v>1546.7832151874347</v>
      </c>
      <c r="I51" s="51">
        <f t="shared" si="6"/>
        <v>2366.0289708590312</v>
      </c>
      <c r="J51" s="60"/>
      <c r="K51" s="61"/>
      <c r="L51" s="61"/>
      <c r="M51" s="61"/>
      <c r="N51" s="62"/>
      <c r="O51" s="41">
        <v>2000</v>
      </c>
      <c r="P51" s="52">
        <f t="shared" si="5"/>
        <v>555.69128679165999</v>
      </c>
      <c r="Q51" s="47">
        <f t="shared" si="5"/>
        <v>735.18638549328693</v>
      </c>
      <c r="R51" s="51">
        <f t="shared" si="5"/>
        <v>1030.7112406150261</v>
      </c>
    </row>
    <row r="52" spans="1:18" x14ac:dyDescent="0.25">
      <c r="A52" s="23"/>
      <c r="B52" s="45">
        <v>2300</v>
      </c>
      <c r="C52" s="58"/>
      <c r="D52" s="47">
        <f t="shared" ref="D52:I54" si="7">IF(Val="Effekt",$B52/1000*D$35*(DeltaT/50)^D$36,IF(Val="Flöde",$B52/1000*D$35*(DeltaT/50)^D$36*0.86/(Tillopp-Retur),IF(Val="Kv",$B52/1000*D$35*(DeltaT/50)^D$36*0.86/(Tillopp-Retur)/(10000*Tryck)^0.5)))</f>
        <v>1198.1770005640324</v>
      </c>
      <c r="E52" s="47">
        <f t="shared" si="7"/>
        <v>1292.7219534107367</v>
      </c>
      <c r="F52" s="47">
        <f t="shared" si="7"/>
        <v>1569.2924362329313</v>
      </c>
      <c r="G52" s="47">
        <f t="shared" si="7"/>
        <v>1986.6636199821628</v>
      </c>
      <c r="H52" s="47">
        <f t="shared" si="7"/>
        <v>1778.8006974655495</v>
      </c>
      <c r="I52" s="51">
        <f t="shared" si="7"/>
        <v>2720.9333164878858</v>
      </c>
      <c r="J52" s="60"/>
      <c r="K52" s="61"/>
      <c r="L52" s="61"/>
      <c r="M52" s="61"/>
      <c r="N52" s="62"/>
      <c r="O52" s="41">
        <v>2300</v>
      </c>
      <c r="P52" s="52">
        <f t="shared" si="5"/>
        <v>639.0449798104089</v>
      </c>
      <c r="Q52" s="47">
        <f t="shared" si="5"/>
        <v>845.46434331727983</v>
      </c>
      <c r="R52" s="51">
        <f t="shared" si="5"/>
        <v>1185.3179267072799</v>
      </c>
    </row>
    <row r="53" spans="1:18" x14ac:dyDescent="0.25">
      <c r="A53" s="23"/>
      <c r="B53" s="45">
        <v>2600</v>
      </c>
      <c r="C53" s="58"/>
      <c r="D53" s="47">
        <f t="shared" si="7"/>
        <v>1354.4609571593412</v>
      </c>
      <c r="E53" s="47">
        <f t="shared" si="7"/>
        <v>1461.3378603773544</v>
      </c>
      <c r="F53" s="47">
        <f t="shared" si="7"/>
        <v>1773.9827540024442</v>
      </c>
      <c r="G53" s="47">
        <f t="shared" si="7"/>
        <v>2245.7936573711409</v>
      </c>
      <c r="H53" s="47">
        <f t="shared" si="7"/>
        <v>2010.818179743665</v>
      </c>
      <c r="I53" s="51">
        <f t="shared" si="7"/>
        <v>3075.8376621167408</v>
      </c>
      <c r="J53" s="60"/>
      <c r="K53" s="61"/>
      <c r="L53" s="61"/>
      <c r="M53" s="61"/>
      <c r="N53" s="62"/>
      <c r="O53" s="41">
        <v>2600</v>
      </c>
      <c r="P53" s="52">
        <f t="shared" si="5"/>
        <v>722.39867282915793</v>
      </c>
      <c r="Q53" s="47">
        <f t="shared" si="5"/>
        <v>955.74230114127306</v>
      </c>
      <c r="R53" s="51">
        <f t="shared" si="5"/>
        <v>1339.9246127995341</v>
      </c>
    </row>
    <row r="54" spans="1:18" ht="15.75" thickBot="1" x14ac:dyDescent="0.3">
      <c r="A54" s="23"/>
      <c r="B54" s="45">
        <v>3000</v>
      </c>
      <c r="C54" s="63"/>
      <c r="D54" s="53">
        <f t="shared" si="7"/>
        <v>1562.8395659530859</v>
      </c>
      <c r="E54" s="47">
        <f t="shared" si="7"/>
        <v>1686.1590696661783</v>
      </c>
      <c r="F54" s="53">
        <f t="shared" si="7"/>
        <v>2046.9031776951281</v>
      </c>
      <c r="G54" s="53">
        <f t="shared" si="7"/>
        <v>2591.3003738897778</v>
      </c>
      <c r="H54" s="47">
        <f t="shared" si="7"/>
        <v>2320.1748227811518</v>
      </c>
      <c r="I54" s="54">
        <f t="shared" si="7"/>
        <v>3549.0434562885471</v>
      </c>
      <c r="J54" s="63"/>
      <c r="K54" s="64"/>
      <c r="L54" s="64"/>
      <c r="M54" s="64"/>
      <c r="N54" s="65"/>
      <c r="O54" s="41">
        <v>3000</v>
      </c>
      <c r="P54" s="69">
        <f t="shared" ref="P54:R54" si="8">IF(Val="Effekt",$B54/1000*P$35*(DeltaT/50)^P$36,IF(Val="Flöde",$B54/1000*P$35*(DeltaT/50)^P$36*0.86/(Tillopp-Retur),IF(Val="Kv",$B54/1000*P$35*(DeltaT/50)^P$36*0.86/(Tillopp-Retur)/(10000*Tryck)^0.5)))</f>
        <v>833.53693018748993</v>
      </c>
      <c r="Q54" s="53">
        <f t="shared" si="8"/>
        <v>1102.7795782399303</v>
      </c>
      <c r="R54" s="54">
        <f t="shared" si="8"/>
        <v>1546.066860922539</v>
      </c>
    </row>
    <row r="55" spans="1:18" ht="15.75" thickBot="1" x14ac:dyDescent="0.3">
      <c r="A55" s="35"/>
      <c r="B55" s="46"/>
      <c r="C55" s="78"/>
      <c r="D55" s="37"/>
      <c r="E55" s="37"/>
      <c r="F55" s="37"/>
      <c r="G55" s="37"/>
      <c r="H55" s="37"/>
      <c r="I55" s="39"/>
      <c r="J55" s="38"/>
      <c r="K55" s="37"/>
      <c r="L55" s="37"/>
      <c r="M55" s="37"/>
      <c r="N55" s="39"/>
      <c r="O55" s="21"/>
      <c r="P55" s="21"/>
      <c r="Q55" s="21"/>
      <c r="R55" s="21"/>
    </row>
  </sheetData>
  <sheetProtection algorithmName="SHA-512" hashValue="OflxOwpYQNz4gqS02BmN1SJ2DNh9gz/82yU8CAg3kArqkfwDbj7dGBD4RdfLJxJFv2zXzYAyqt3Vz4nKucKApg==" saltValue="EfvgvPbflA3f3iUlCANGFw==" spinCount="100000" sheet="1" selectLockedCells="1"/>
  <mergeCells count="11">
    <mergeCell ref="N2:N3"/>
    <mergeCell ref="N4:N5"/>
    <mergeCell ref="A7:W7"/>
    <mergeCell ref="J2:J3"/>
    <mergeCell ref="K2:K3"/>
    <mergeCell ref="L2:L3"/>
    <mergeCell ref="M2:M3"/>
    <mergeCell ref="J4:J5"/>
    <mergeCell ref="K4:K5"/>
    <mergeCell ref="L4:L5"/>
    <mergeCell ref="M4:M5"/>
  </mergeCells>
  <conditionalFormatting sqref="C14:W30 C38:R54">
    <cfRule type="cellIs" dxfId="9" priority="1" operator="greaterThan">
      <formula>2</formula>
    </cfRule>
  </conditionalFormatting>
  <conditionalFormatting sqref="C38:I51 D52:I54 J38:N49 P40:R46 P48:R54">
    <cfRule type="expression" dxfId="8" priority="5">
      <formula>$B38/1000*C$35*(DeltaT/50)^C$36*0.86/(Tillopp-Retur)/(10000*Tryck)^0.5&gt;0.48</formula>
    </cfRule>
    <cfRule type="expression" dxfId="7" priority="10">
      <formula>ROUND($B38/1000*C$35*(DeltaT/50)^C$36*0.86/(Tillopp-Retur)/(10000*Tryck)^0.5,2)&lt;0.05</formula>
    </cfRule>
  </conditionalFormatting>
  <conditionalFormatting sqref="C14:W27 D28:I30 K28:P30 R28:W30">
    <cfRule type="expression" dxfId="6" priority="3">
      <formula>$B14/1000*C$11*(DeltaT/50)^C$12*0.86/(Tillopp-Retur)/(10000*Tryck)^0.5&gt;0.48</formula>
    </cfRule>
    <cfRule type="expression" dxfId="5" priority="4">
      <formula>ROUND($B14/1000*C$11*(DeltaT/50)^C$12*0.86/(Tillopp-Retur)/(10000*Tryck)^0.5,2)&lt;0.05</formula>
    </cfRule>
  </conditionalFormatting>
  <dataValidations count="1">
    <dataValidation type="list" allowBlank="1" showInputMessage="1" showErrorMessage="1" sqref="B3" xr:uid="{E82BE2D0-5AD2-4FF8-AE3E-AD5D96C1F4DD}">
      <formula1>$V$3:$V$5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5472-5CE3-4B30-A872-423462480C7C}">
  <dimension ref="A1:Z55"/>
  <sheetViews>
    <sheetView zoomScale="110" zoomScaleNormal="110" workbookViewId="0">
      <selection activeCell="N4" sqref="N4:N5"/>
    </sheetView>
  </sheetViews>
  <sheetFormatPr defaultColWidth="7.42578125" defaultRowHeight="15" x14ac:dyDescent="0.25"/>
  <cols>
    <col min="1" max="1" width="7" customWidth="1"/>
    <col min="2" max="2" width="10.7109375" customWidth="1"/>
    <col min="3" max="3" width="8.28515625" style="21" customWidth="1"/>
    <col min="7" max="7" width="9" customWidth="1"/>
    <col min="9" max="9" width="10" customWidth="1"/>
    <col min="19" max="19" width="8" customWidth="1"/>
    <col min="26" max="26" width="8.85546875" bestFit="1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5.75" thickBot="1" x14ac:dyDescent="0.3">
      <c r="A2" s="1"/>
      <c r="B2" s="1" t="s">
        <v>0</v>
      </c>
      <c r="C2" s="1"/>
      <c r="I2" s="1"/>
      <c r="J2" s="88" t="s">
        <v>1</v>
      </c>
      <c r="K2" s="88" t="s">
        <v>2</v>
      </c>
      <c r="L2" s="88" t="s">
        <v>3</v>
      </c>
      <c r="M2" s="90" t="s">
        <v>4</v>
      </c>
      <c r="N2" s="84" t="s">
        <v>5</v>
      </c>
      <c r="O2" s="1"/>
      <c r="P2" s="82"/>
      <c r="Q2" s="77" t="s">
        <v>17</v>
      </c>
    </row>
    <row r="3" spans="1:26" ht="23.25" customHeight="1" thickBot="1" x14ac:dyDescent="0.3">
      <c r="A3" s="1"/>
      <c r="B3" s="79" t="s">
        <v>6</v>
      </c>
      <c r="C3" s="1"/>
      <c r="I3" s="1"/>
      <c r="J3" s="89"/>
      <c r="K3" s="89"/>
      <c r="L3" s="89"/>
      <c r="M3" s="91"/>
      <c r="N3" s="85"/>
      <c r="O3" s="1"/>
      <c r="P3" s="1"/>
      <c r="Q3" s="80" t="s">
        <v>15</v>
      </c>
      <c r="V3" s="55" t="s">
        <v>6</v>
      </c>
    </row>
    <row r="4" spans="1:26" x14ac:dyDescent="0.25">
      <c r="A4" s="1"/>
      <c r="B4" s="1"/>
      <c r="C4" s="1"/>
      <c r="I4" s="1"/>
      <c r="J4" s="92">
        <v>55</v>
      </c>
      <c r="K4" s="92">
        <v>45</v>
      </c>
      <c r="L4" s="93">
        <v>20</v>
      </c>
      <c r="M4" s="90">
        <f>IF((Retur-Rum)/(Tillopp-Rum)&lt;0.7,(Tillopp-Retur)/LN((Tillopp-Rum)/(Retur-Rum)),(Tillopp+Retur)/2-Rum)</f>
        <v>30</v>
      </c>
      <c r="N4" s="86">
        <v>10</v>
      </c>
      <c r="O4" s="1"/>
      <c r="P4" s="81"/>
      <c r="Q4" s="77" t="s">
        <v>16</v>
      </c>
      <c r="S4" s="1"/>
      <c r="V4" s="55" t="s">
        <v>7</v>
      </c>
    </row>
    <row r="5" spans="1:26" x14ac:dyDescent="0.25">
      <c r="A5" s="1"/>
      <c r="B5" s="1"/>
      <c r="C5" s="1"/>
      <c r="I5" s="1"/>
      <c r="J5" s="92"/>
      <c r="K5" s="92"/>
      <c r="L5" s="93"/>
      <c r="M5" s="90"/>
      <c r="N5" s="86"/>
      <c r="O5" s="1"/>
      <c r="P5" s="1"/>
      <c r="Q5" s="80" t="s">
        <v>18</v>
      </c>
      <c r="R5" s="1"/>
      <c r="S5" s="1"/>
      <c r="V5" s="55" t="s">
        <v>8</v>
      </c>
    </row>
    <row r="6" spans="1:26" ht="9" customHeight="1" x14ac:dyDescent="0.25">
      <c r="A6" s="1"/>
      <c r="B6" s="1"/>
      <c r="C6" s="1"/>
      <c r="D6" s="2"/>
      <c r="E6" s="2"/>
      <c r="F6" s="2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6" x14ac:dyDescent="0.25">
      <c r="A7" s="87" t="str">
        <f>"THERMOPANEL V4 PLAN "&amp;IF(B3="Effekt", "VÄRMEAVGIVNING (W)",IF(B3="Flöde","FLÖDE (l/h)",IF(B3="Kv","Kv",)))</f>
        <v>THERMOPANEL V4 PLAN VÄRMEAVGIVNING (W)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6" ht="15.75" thickBot="1" x14ac:dyDescent="0.3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/>
    </row>
    <row r="9" spans="1:26" x14ac:dyDescent="0.25">
      <c r="A9" s="7" t="s">
        <v>9</v>
      </c>
      <c r="B9" s="8"/>
      <c r="C9" s="9">
        <v>10</v>
      </c>
      <c r="D9" s="10">
        <v>11</v>
      </c>
      <c r="E9" s="10">
        <v>20</v>
      </c>
      <c r="F9" s="10">
        <v>21</v>
      </c>
      <c r="G9" s="10">
        <v>22</v>
      </c>
      <c r="H9" s="10">
        <v>30</v>
      </c>
      <c r="I9" s="10">
        <v>33</v>
      </c>
      <c r="J9" s="9">
        <v>10</v>
      </c>
      <c r="K9" s="10">
        <v>11</v>
      </c>
      <c r="L9" s="10">
        <v>20</v>
      </c>
      <c r="M9" s="10">
        <v>21</v>
      </c>
      <c r="N9" s="10">
        <v>22</v>
      </c>
      <c r="O9" s="10">
        <v>30</v>
      </c>
      <c r="P9" s="11">
        <v>33</v>
      </c>
      <c r="Q9" s="10">
        <v>10</v>
      </c>
      <c r="R9" s="10">
        <v>11</v>
      </c>
      <c r="S9" s="10">
        <v>20</v>
      </c>
      <c r="T9" s="10">
        <v>21</v>
      </c>
      <c r="U9" s="10">
        <v>22</v>
      </c>
      <c r="V9" s="10">
        <v>30</v>
      </c>
      <c r="W9" s="11">
        <v>33</v>
      </c>
    </row>
    <row r="10" spans="1:26" x14ac:dyDescent="0.25">
      <c r="A10" s="12" t="s">
        <v>10</v>
      </c>
      <c r="B10" s="13"/>
      <c r="C10" s="14"/>
      <c r="D10" s="15">
        <v>300</v>
      </c>
      <c r="E10" s="15">
        <v>300</v>
      </c>
      <c r="F10" s="15">
        <v>300</v>
      </c>
      <c r="G10" s="15">
        <v>300</v>
      </c>
      <c r="H10" s="15">
        <v>300</v>
      </c>
      <c r="I10" s="15">
        <v>300</v>
      </c>
      <c r="J10" s="16"/>
      <c r="K10" s="15">
        <v>400</v>
      </c>
      <c r="L10" s="15">
        <v>400</v>
      </c>
      <c r="M10" s="15">
        <v>400</v>
      </c>
      <c r="N10" s="15">
        <v>400</v>
      </c>
      <c r="O10" s="15">
        <v>400</v>
      </c>
      <c r="P10" s="17">
        <v>400</v>
      </c>
      <c r="Q10" s="15"/>
      <c r="R10" s="15">
        <v>500</v>
      </c>
      <c r="S10" s="15">
        <v>500</v>
      </c>
      <c r="T10" s="15">
        <v>500</v>
      </c>
      <c r="U10" s="15">
        <v>500</v>
      </c>
      <c r="V10" s="15">
        <v>500</v>
      </c>
      <c r="W10" s="17">
        <v>500</v>
      </c>
      <c r="Z10" s="56"/>
    </row>
    <row r="11" spans="1:26" x14ac:dyDescent="0.25">
      <c r="A11" s="23" t="s">
        <v>11</v>
      </c>
      <c r="B11" s="19"/>
      <c r="C11" s="20"/>
      <c r="D11" s="21">
        <v>529</v>
      </c>
      <c r="E11" s="21">
        <v>630</v>
      </c>
      <c r="F11" s="21">
        <v>732</v>
      </c>
      <c r="G11" s="21">
        <v>937</v>
      </c>
      <c r="H11" s="21">
        <v>874</v>
      </c>
      <c r="I11" s="21">
        <v>1314</v>
      </c>
      <c r="J11" s="16"/>
      <c r="K11" s="21">
        <v>680</v>
      </c>
      <c r="L11" s="21">
        <v>787</v>
      </c>
      <c r="M11" s="21">
        <v>929</v>
      </c>
      <c r="N11" s="21">
        <v>1198</v>
      </c>
      <c r="O11" s="21">
        <v>1098</v>
      </c>
      <c r="P11" s="22">
        <v>1664</v>
      </c>
      <c r="Q11" s="21"/>
      <c r="R11" s="21">
        <v>823</v>
      </c>
      <c r="S11" s="21">
        <v>938</v>
      </c>
      <c r="T11" s="21">
        <v>1113</v>
      </c>
      <c r="U11" s="21">
        <v>1444</v>
      </c>
      <c r="V11" s="21">
        <v>1309</v>
      </c>
      <c r="W11" s="22">
        <v>1994</v>
      </c>
    </row>
    <row r="12" spans="1:26" x14ac:dyDescent="0.25">
      <c r="A12" s="23" t="s">
        <v>12</v>
      </c>
      <c r="B12" s="19"/>
      <c r="C12" s="20"/>
      <c r="D12" s="24">
        <v>1.282</v>
      </c>
      <c r="E12" s="24">
        <v>1.2815000000000001</v>
      </c>
      <c r="F12" s="21">
        <v>1.2786</v>
      </c>
      <c r="G12" s="21">
        <v>1.3</v>
      </c>
      <c r="H12" s="24">
        <v>1.2957000000000001</v>
      </c>
      <c r="I12" s="21">
        <v>1.3159000000000001</v>
      </c>
      <c r="J12" s="25"/>
      <c r="K12" s="21">
        <v>1.2824</v>
      </c>
      <c r="L12" s="24">
        <v>1.2835000000000001</v>
      </c>
      <c r="M12" s="21">
        <v>1.2846</v>
      </c>
      <c r="N12" s="21">
        <v>1.3098000000000001</v>
      </c>
      <c r="O12" s="24">
        <v>1.3004</v>
      </c>
      <c r="P12" s="22">
        <v>1.3245</v>
      </c>
      <c r="Q12" s="27"/>
      <c r="R12" s="21">
        <v>1.2827</v>
      </c>
      <c r="S12" s="24">
        <v>1.2856000000000001</v>
      </c>
      <c r="T12" s="21">
        <v>1.2907</v>
      </c>
      <c r="U12" s="21">
        <v>1.3197000000000001</v>
      </c>
      <c r="V12" s="24">
        <v>1.3050999999999999</v>
      </c>
      <c r="W12" s="22">
        <v>1.3331</v>
      </c>
    </row>
    <row r="13" spans="1:26" ht="15.75" thickBot="1" x14ac:dyDescent="0.3">
      <c r="A13" s="28" t="s">
        <v>13</v>
      </c>
      <c r="B13" s="29"/>
      <c r="C13" s="30"/>
      <c r="D13" s="31"/>
      <c r="E13" s="31"/>
      <c r="F13" s="31"/>
      <c r="G13" s="31"/>
      <c r="H13" s="31"/>
      <c r="I13" s="31"/>
      <c r="J13" s="32"/>
      <c r="K13" s="31"/>
      <c r="L13" s="31"/>
      <c r="M13" s="31"/>
      <c r="N13" s="31"/>
      <c r="O13" s="31"/>
      <c r="P13" s="33"/>
      <c r="Q13" s="31"/>
      <c r="R13" s="31"/>
      <c r="S13" s="31"/>
      <c r="T13" s="31"/>
      <c r="U13" s="31"/>
      <c r="V13" s="31"/>
      <c r="W13" s="33"/>
    </row>
    <row r="14" spans="1:26" x14ac:dyDescent="0.25">
      <c r="A14" s="23"/>
      <c r="B14" s="34">
        <v>400</v>
      </c>
      <c r="C14" s="57"/>
      <c r="D14" s="47">
        <f t="shared" ref="D14:L27" si="0">IF(Val="Effekt",$B14/1000*D$11*(DeltaT/50)^D$12,IF(Val="Flöde",$B14/1000*D$11*(DeltaT/50)^D$12*0.86/(Tillopp-Retur),IF(Val="Kv",$B14/1000*D$11*(DeltaT/50)^D$12*0.86/(Tillopp-Retur)/(10000*Tryck)^0.5)))</f>
        <v>109.92730133136546</v>
      </c>
      <c r="E14" s="47">
        <f t="shared" si="0"/>
        <v>130.94875332285696</v>
      </c>
      <c r="F14" s="47">
        <f t="shared" si="0"/>
        <v>152.37554119711888</v>
      </c>
      <c r="G14" s="47">
        <f t="shared" si="0"/>
        <v>192.92842003586807</v>
      </c>
      <c r="H14" s="47">
        <f t="shared" si="0"/>
        <v>180.35243036215965</v>
      </c>
      <c r="I14" s="47">
        <f t="shared" si="0"/>
        <v>268.36420420417852</v>
      </c>
      <c r="J14" s="58"/>
      <c r="K14" s="49">
        <f t="shared" si="0"/>
        <v>141.27654567881706</v>
      </c>
      <c r="L14" s="47">
        <f t="shared" si="0"/>
        <v>163.41497564485661</v>
      </c>
      <c r="M14" s="49">
        <f t="shared" ref="M14:W27" si="1">IF(Val="Effekt",$B14/1000*M$11*(DeltaT/50)^M$12,IF(Val="Flöde",$B14/1000*M$11*(DeltaT/50)^M$12*0.86/(Tillopp-Retur),IF(Val="Kv",$B14/1000*M$11*(DeltaT/50)^M$12*0.86/(Tillopp-Retur)/(10000*Tryck)^0.5)))</f>
        <v>192.79190805949725</v>
      </c>
      <c r="N14" s="49">
        <f t="shared" si="1"/>
        <v>245.43659493967508</v>
      </c>
      <c r="O14" s="47">
        <f t="shared" si="1"/>
        <v>226.03215073643278</v>
      </c>
      <c r="P14" s="50">
        <f t="shared" si="1"/>
        <v>338.35659388004365</v>
      </c>
      <c r="Q14" s="57"/>
      <c r="R14" s="47">
        <f t="shared" si="1"/>
        <v>170.95997096883804</v>
      </c>
      <c r="S14" s="47">
        <f t="shared" si="1"/>
        <v>194.56023277964374</v>
      </c>
      <c r="T14" s="47">
        <f t="shared" si="1"/>
        <v>230.25813065584867</v>
      </c>
      <c r="U14" s="47">
        <f t="shared" si="1"/>
        <v>294.34278157284655</v>
      </c>
      <c r="V14" s="47">
        <f t="shared" si="1"/>
        <v>268.82201664567367</v>
      </c>
      <c r="W14" s="51">
        <f t="shared" si="1"/>
        <v>403.6812492754504</v>
      </c>
      <c r="X14" s="74">
        <v>400</v>
      </c>
    </row>
    <row r="15" spans="1:26" x14ac:dyDescent="0.25">
      <c r="A15" s="23"/>
      <c r="B15" s="34">
        <v>500</v>
      </c>
      <c r="C15" s="57"/>
      <c r="D15" s="47">
        <f t="shared" si="0"/>
        <v>137.40912666420681</v>
      </c>
      <c r="E15" s="47">
        <f t="shared" si="0"/>
        <v>163.68594165357121</v>
      </c>
      <c r="F15" s="47">
        <f t="shared" si="0"/>
        <v>190.4694264963986</v>
      </c>
      <c r="G15" s="47">
        <f t="shared" si="0"/>
        <v>241.16052504483508</v>
      </c>
      <c r="H15" s="47">
        <f t="shared" si="0"/>
        <v>225.44053795269954</v>
      </c>
      <c r="I15" s="47">
        <f t="shared" si="0"/>
        <v>335.45525525522316</v>
      </c>
      <c r="J15" s="58"/>
      <c r="K15" s="47">
        <f t="shared" si="0"/>
        <v>176.59568209852131</v>
      </c>
      <c r="L15" s="47">
        <f t="shared" si="0"/>
        <v>204.26871955607075</v>
      </c>
      <c r="M15" s="47">
        <f t="shared" si="1"/>
        <v>240.98988507437156</v>
      </c>
      <c r="N15" s="47">
        <f t="shared" si="1"/>
        <v>306.79574367459384</v>
      </c>
      <c r="O15" s="47">
        <f t="shared" si="1"/>
        <v>282.54018842054097</v>
      </c>
      <c r="P15" s="51">
        <f t="shared" si="1"/>
        <v>422.94574235005456</v>
      </c>
      <c r="Q15" s="57"/>
      <c r="R15" s="47">
        <f t="shared" si="1"/>
        <v>213.69996371104753</v>
      </c>
      <c r="S15" s="47">
        <f t="shared" si="1"/>
        <v>243.20029097455466</v>
      </c>
      <c r="T15" s="47">
        <f t="shared" si="1"/>
        <v>287.82266331981083</v>
      </c>
      <c r="U15" s="47">
        <f t="shared" si="1"/>
        <v>367.92847696605816</v>
      </c>
      <c r="V15" s="47">
        <f t="shared" si="1"/>
        <v>336.02752080709206</v>
      </c>
      <c r="W15" s="51">
        <f t="shared" si="1"/>
        <v>504.60156159431295</v>
      </c>
      <c r="X15" s="75">
        <v>500</v>
      </c>
    </row>
    <row r="16" spans="1:26" x14ac:dyDescent="0.25">
      <c r="A16" s="23"/>
      <c r="B16" s="34">
        <v>600</v>
      </c>
      <c r="C16" s="57"/>
      <c r="D16" s="47">
        <f t="shared" si="0"/>
        <v>164.89095199704815</v>
      </c>
      <c r="E16" s="47">
        <f t="shared" si="0"/>
        <v>196.42312998428545</v>
      </c>
      <c r="F16" s="47">
        <f t="shared" si="0"/>
        <v>228.56331179567832</v>
      </c>
      <c r="G16" s="47">
        <f t="shared" si="0"/>
        <v>289.39263005380207</v>
      </c>
      <c r="H16" s="47">
        <f t="shared" si="0"/>
        <v>270.52864554323946</v>
      </c>
      <c r="I16" s="47">
        <f t="shared" si="0"/>
        <v>402.54630630626781</v>
      </c>
      <c r="J16" s="58"/>
      <c r="K16" s="47">
        <f t="shared" si="0"/>
        <v>211.91481851822559</v>
      </c>
      <c r="L16" s="47">
        <f t="shared" si="0"/>
        <v>245.12246346728492</v>
      </c>
      <c r="M16" s="47">
        <f t="shared" si="1"/>
        <v>289.18786208924587</v>
      </c>
      <c r="N16" s="47">
        <f t="shared" si="1"/>
        <v>368.15489240951257</v>
      </c>
      <c r="O16" s="47">
        <f t="shared" si="1"/>
        <v>339.04822610464913</v>
      </c>
      <c r="P16" s="51">
        <f t="shared" si="1"/>
        <v>507.53489082006547</v>
      </c>
      <c r="Q16" s="57"/>
      <c r="R16" s="47">
        <f t="shared" si="1"/>
        <v>256.43995645325703</v>
      </c>
      <c r="S16" s="47">
        <f t="shared" si="1"/>
        <v>291.84034916946558</v>
      </c>
      <c r="T16" s="47">
        <f t="shared" si="1"/>
        <v>345.38719598377293</v>
      </c>
      <c r="U16" s="47">
        <f t="shared" si="1"/>
        <v>441.51417235926976</v>
      </c>
      <c r="V16" s="47">
        <f t="shared" si="1"/>
        <v>403.23302496851045</v>
      </c>
      <c r="W16" s="51">
        <f t="shared" si="1"/>
        <v>605.52187391317545</v>
      </c>
      <c r="X16" s="75">
        <v>600</v>
      </c>
    </row>
    <row r="17" spans="1:24" x14ac:dyDescent="0.25">
      <c r="A17" s="23"/>
      <c r="B17" s="34">
        <v>700</v>
      </c>
      <c r="C17" s="57"/>
      <c r="D17" s="47">
        <f t="shared" si="0"/>
        <v>192.37277732988949</v>
      </c>
      <c r="E17" s="47">
        <f t="shared" si="0"/>
        <v>229.1603183149997</v>
      </c>
      <c r="F17" s="47">
        <f t="shared" si="0"/>
        <v>266.65719709495801</v>
      </c>
      <c r="G17" s="47">
        <f t="shared" si="0"/>
        <v>337.6247350627691</v>
      </c>
      <c r="H17" s="47">
        <f t="shared" si="0"/>
        <v>315.61675313377935</v>
      </c>
      <c r="I17" s="47">
        <f t="shared" si="0"/>
        <v>469.6373573573124</v>
      </c>
      <c r="J17" s="58"/>
      <c r="K17" s="47">
        <f t="shared" si="0"/>
        <v>247.23395493792981</v>
      </c>
      <c r="L17" s="47">
        <f t="shared" si="0"/>
        <v>285.97620737849905</v>
      </c>
      <c r="M17" s="47">
        <f t="shared" si="1"/>
        <v>337.38583910412012</v>
      </c>
      <c r="N17" s="47">
        <f t="shared" si="1"/>
        <v>429.5140411444313</v>
      </c>
      <c r="O17" s="47">
        <f t="shared" si="1"/>
        <v>395.55626378875729</v>
      </c>
      <c r="P17" s="51">
        <f t="shared" si="1"/>
        <v>592.12403929007633</v>
      </c>
      <c r="Q17" s="57"/>
      <c r="R17" s="47">
        <f t="shared" si="1"/>
        <v>299.17994919546652</v>
      </c>
      <c r="S17" s="47">
        <f t="shared" si="1"/>
        <v>340.48040736437645</v>
      </c>
      <c r="T17" s="47">
        <f t="shared" si="1"/>
        <v>402.95172864773508</v>
      </c>
      <c r="U17" s="47">
        <f t="shared" si="1"/>
        <v>515.09986775248137</v>
      </c>
      <c r="V17" s="47">
        <f t="shared" si="1"/>
        <v>470.43852912992884</v>
      </c>
      <c r="W17" s="51">
        <f t="shared" si="1"/>
        <v>706.44218623203813</v>
      </c>
      <c r="X17" s="75">
        <v>700</v>
      </c>
    </row>
    <row r="18" spans="1:24" x14ac:dyDescent="0.25">
      <c r="A18" s="23"/>
      <c r="B18" s="34">
        <v>800</v>
      </c>
      <c r="C18" s="57"/>
      <c r="D18" s="47">
        <f t="shared" si="0"/>
        <v>219.85460266273091</v>
      </c>
      <c r="E18" s="47">
        <f t="shared" si="0"/>
        <v>261.89750664571392</v>
      </c>
      <c r="F18" s="47">
        <f t="shared" si="0"/>
        <v>304.75108239423776</v>
      </c>
      <c r="G18" s="47">
        <f t="shared" si="0"/>
        <v>385.85684007173614</v>
      </c>
      <c r="H18" s="47">
        <f t="shared" si="0"/>
        <v>360.7048607243193</v>
      </c>
      <c r="I18" s="47">
        <f t="shared" si="0"/>
        <v>536.72840840835704</v>
      </c>
      <c r="J18" s="58"/>
      <c r="K18" s="47">
        <f t="shared" si="0"/>
        <v>282.55309135763412</v>
      </c>
      <c r="L18" s="47">
        <f t="shared" si="0"/>
        <v>326.82995128971322</v>
      </c>
      <c r="M18" s="47">
        <f t="shared" si="1"/>
        <v>385.58381611899449</v>
      </c>
      <c r="N18" s="47">
        <f t="shared" si="1"/>
        <v>490.87318987935015</v>
      </c>
      <c r="O18" s="47">
        <f t="shared" si="1"/>
        <v>452.06430147286557</v>
      </c>
      <c r="P18" s="51">
        <f t="shared" si="1"/>
        <v>676.71318776008729</v>
      </c>
      <c r="Q18" s="57"/>
      <c r="R18" s="47">
        <f t="shared" si="1"/>
        <v>341.91994193767607</v>
      </c>
      <c r="S18" s="47">
        <f t="shared" si="1"/>
        <v>389.12046555928748</v>
      </c>
      <c r="T18" s="47">
        <f t="shared" si="1"/>
        <v>460.51626131169735</v>
      </c>
      <c r="U18" s="47">
        <f t="shared" si="1"/>
        <v>588.6855631456931</v>
      </c>
      <c r="V18" s="47">
        <f t="shared" si="1"/>
        <v>537.64403329134734</v>
      </c>
      <c r="W18" s="51">
        <f t="shared" si="1"/>
        <v>807.3624985509008</v>
      </c>
      <c r="X18" s="75">
        <v>800</v>
      </c>
    </row>
    <row r="19" spans="1:24" x14ac:dyDescent="0.25">
      <c r="A19" s="23"/>
      <c r="B19" s="34">
        <v>900</v>
      </c>
      <c r="C19" s="57"/>
      <c r="D19" s="47">
        <f t="shared" si="0"/>
        <v>247.33642799557225</v>
      </c>
      <c r="E19" s="47">
        <f t="shared" si="0"/>
        <v>294.63469497642819</v>
      </c>
      <c r="F19" s="47">
        <f t="shared" si="0"/>
        <v>342.8449676935175</v>
      </c>
      <c r="G19" s="47">
        <f t="shared" si="0"/>
        <v>434.08894508070318</v>
      </c>
      <c r="H19" s="47">
        <f t="shared" si="0"/>
        <v>405.79296831485919</v>
      </c>
      <c r="I19" s="47">
        <f t="shared" si="0"/>
        <v>603.81945945940174</v>
      </c>
      <c r="J19" s="58"/>
      <c r="K19" s="47">
        <f t="shared" si="0"/>
        <v>317.87222777733837</v>
      </c>
      <c r="L19" s="47">
        <f t="shared" si="0"/>
        <v>367.68369520092739</v>
      </c>
      <c r="M19" s="47">
        <f t="shared" si="1"/>
        <v>433.7817931338688</v>
      </c>
      <c r="N19" s="47">
        <f t="shared" si="1"/>
        <v>552.23233861426888</v>
      </c>
      <c r="O19" s="47">
        <f t="shared" si="1"/>
        <v>508.57233915697373</v>
      </c>
      <c r="P19" s="51">
        <f t="shared" si="1"/>
        <v>761.30233623009826</v>
      </c>
      <c r="Q19" s="57"/>
      <c r="R19" s="47">
        <f t="shared" si="1"/>
        <v>384.65993467988557</v>
      </c>
      <c r="S19" s="47">
        <f t="shared" si="1"/>
        <v>437.7605237541984</v>
      </c>
      <c r="T19" s="47">
        <f t="shared" si="1"/>
        <v>518.0807939756595</v>
      </c>
      <c r="U19" s="47">
        <f t="shared" si="1"/>
        <v>662.2712585389047</v>
      </c>
      <c r="V19" s="47">
        <f t="shared" si="1"/>
        <v>604.84953745276573</v>
      </c>
      <c r="W19" s="51">
        <f t="shared" si="1"/>
        <v>908.28281086976335</v>
      </c>
      <c r="X19" s="75">
        <v>900</v>
      </c>
    </row>
    <row r="20" spans="1:24" x14ac:dyDescent="0.25">
      <c r="A20" s="23"/>
      <c r="B20" s="34">
        <v>1000</v>
      </c>
      <c r="C20" s="57"/>
      <c r="D20" s="47">
        <f t="shared" si="0"/>
        <v>274.81825332841362</v>
      </c>
      <c r="E20" s="47">
        <f t="shared" si="0"/>
        <v>327.37188330714241</v>
      </c>
      <c r="F20" s="47">
        <f t="shared" si="0"/>
        <v>380.93885299279719</v>
      </c>
      <c r="G20" s="47">
        <f t="shared" si="0"/>
        <v>482.32105008967017</v>
      </c>
      <c r="H20" s="47">
        <f t="shared" si="0"/>
        <v>450.88107590539909</v>
      </c>
      <c r="I20" s="47">
        <f t="shared" si="0"/>
        <v>670.91051051044633</v>
      </c>
      <c r="J20" s="58"/>
      <c r="K20" s="47">
        <f t="shared" si="0"/>
        <v>353.19136419704262</v>
      </c>
      <c r="L20" s="47">
        <f t="shared" si="0"/>
        <v>408.5374391121415</v>
      </c>
      <c r="M20" s="47">
        <f t="shared" si="1"/>
        <v>481.97977014874311</v>
      </c>
      <c r="N20" s="47">
        <f t="shared" si="1"/>
        <v>613.59148734918767</v>
      </c>
      <c r="O20" s="47">
        <f t="shared" si="1"/>
        <v>565.08037684108194</v>
      </c>
      <c r="P20" s="51">
        <f t="shared" si="1"/>
        <v>845.89148470010912</v>
      </c>
      <c r="Q20" s="57"/>
      <c r="R20" s="47">
        <f t="shared" si="1"/>
        <v>427.39992742209506</v>
      </c>
      <c r="S20" s="47">
        <f t="shared" si="1"/>
        <v>486.40058194910932</v>
      </c>
      <c r="T20" s="47">
        <f t="shared" si="1"/>
        <v>575.64532663962166</v>
      </c>
      <c r="U20" s="47">
        <f t="shared" si="1"/>
        <v>735.85695393211631</v>
      </c>
      <c r="V20" s="47">
        <f t="shared" si="1"/>
        <v>672.05504161418412</v>
      </c>
      <c r="W20" s="51">
        <f t="shared" si="1"/>
        <v>1009.2031231886259</v>
      </c>
      <c r="X20" s="75">
        <v>1000</v>
      </c>
    </row>
    <row r="21" spans="1:24" x14ac:dyDescent="0.25">
      <c r="A21" s="23"/>
      <c r="B21" s="34">
        <v>1100</v>
      </c>
      <c r="C21" s="57"/>
      <c r="D21" s="47">
        <f t="shared" si="0"/>
        <v>302.30007866125499</v>
      </c>
      <c r="E21" s="47">
        <f t="shared" si="0"/>
        <v>360.10907163785669</v>
      </c>
      <c r="F21" s="47">
        <f t="shared" si="0"/>
        <v>419.03273829207694</v>
      </c>
      <c r="G21" s="47">
        <f t="shared" si="0"/>
        <v>530.55315509863715</v>
      </c>
      <c r="H21" s="47">
        <f t="shared" si="0"/>
        <v>495.96918349593903</v>
      </c>
      <c r="I21" s="47">
        <f t="shared" si="0"/>
        <v>738.00156156149103</v>
      </c>
      <c r="J21" s="58"/>
      <c r="K21" s="47">
        <f t="shared" si="0"/>
        <v>388.51050061674692</v>
      </c>
      <c r="L21" s="47">
        <f t="shared" si="0"/>
        <v>449.39118302335567</v>
      </c>
      <c r="M21" s="47">
        <f t="shared" si="1"/>
        <v>530.17774716361748</v>
      </c>
      <c r="N21" s="47">
        <f t="shared" si="1"/>
        <v>674.95063608410646</v>
      </c>
      <c r="O21" s="47">
        <f t="shared" si="1"/>
        <v>621.58841452519016</v>
      </c>
      <c r="P21" s="51">
        <f t="shared" si="1"/>
        <v>930.48063317012009</v>
      </c>
      <c r="Q21" s="57"/>
      <c r="R21" s="47">
        <f t="shared" si="1"/>
        <v>470.13992016430461</v>
      </c>
      <c r="S21" s="47">
        <f t="shared" si="1"/>
        <v>535.04064014402036</v>
      </c>
      <c r="T21" s="47">
        <f t="shared" si="1"/>
        <v>633.20985930358381</v>
      </c>
      <c r="U21" s="47">
        <f t="shared" si="1"/>
        <v>809.44264932532803</v>
      </c>
      <c r="V21" s="47">
        <f t="shared" si="1"/>
        <v>739.26054577560262</v>
      </c>
      <c r="W21" s="51">
        <f t="shared" si="1"/>
        <v>1110.1234355074885</v>
      </c>
      <c r="X21" s="75">
        <v>1100</v>
      </c>
    </row>
    <row r="22" spans="1:24" x14ac:dyDescent="0.25">
      <c r="A22" s="23"/>
      <c r="B22" s="34">
        <v>1200</v>
      </c>
      <c r="C22" s="57"/>
      <c r="D22" s="47">
        <f t="shared" si="0"/>
        <v>329.7819039940963</v>
      </c>
      <c r="E22" s="47">
        <f t="shared" si="0"/>
        <v>392.84625996857091</v>
      </c>
      <c r="F22" s="47">
        <f t="shared" si="0"/>
        <v>457.12662359135663</v>
      </c>
      <c r="G22" s="47">
        <f t="shared" si="0"/>
        <v>578.78526010760413</v>
      </c>
      <c r="H22" s="47">
        <f t="shared" si="0"/>
        <v>541.05729108647893</v>
      </c>
      <c r="I22" s="47">
        <f t="shared" si="0"/>
        <v>805.09261261253562</v>
      </c>
      <c r="J22" s="58"/>
      <c r="K22" s="47">
        <f t="shared" si="0"/>
        <v>423.82963703645117</v>
      </c>
      <c r="L22" s="47">
        <f t="shared" si="0"/>
        <v>490.24492693456983</v>
      </c>
      <c r="M22" s="47">
        <f t="shared" si="1"/>
        <v>578.37572417849174</v>
      </c>
      <c r="N22" s="47">
        <f t="shared" si="1"/>
        <v>736.30978481902514</v>
      </c>
      <c r="O22" s="47">
        <f t="shared" si="1"/>
        <v>678.09645220929826</v>
      </c>
      <c r="P22" s="51">
        <f t="shared" si="1"/>
        <v>1015.0697816401309</v>
      </c>
      <c r="Q22" s="57"/>
      <c r="R22" s="47">
        <f t="shared" si="1"/>
        <v>512.87991290651405</v>
      </c>
      <c r="S22" s="47">
        <f t="shared" si="1"/>
        <v>583.68069833893117</v>
      </c>
      <c r="T22" s="47">
        <f t="shared" si="1"/>
        <v>690.77439196754585</v>
      </c>
      <c r="U22" s="47">
        <f t="shared" si="1"/>
        <v>883.02834471853953</v>
      </c>
      <c r="V22" s="47">
        <f t="shared" si="1"/>
        <v>806.4660499370209</v>
      </c>
      <c r="W22" s="51">
        <f t="shared" si="1"/>
        <v>1211.0437478263509</v>
      </c>
      <c r="X22" s="75">
        <v>1200</v>
      </c>
    </row>
    <row r="23" spans="1:24" x14ac:dyDescent="0.25">
      <c r="A23" s="23"/>
      <c r="B23" s="34">
        <v>1300</v>
      </c>
      <c r="C23" s="57"/>
      <c r="D23" s="47">
        <f t="shared" si="0"/>
        <v>357.26372932693772</v>
      </c>
      <c r="E23" s="47">
        <f t="shared" si="0"/>
        <v>425.58344829928518</v>
      </c>
      <c r="F23" s="47">
        <f t="shared" si="0"/>
        <v>495.22050889063632</v>
      </c>
      <c r="G23" s="47">
        <f t="shared" si="0"/>
        <v>627.01736511657123</v>
      </c>
      <c r="H23" s="47">
        <f t="shared" si="0"/>
        <v>586.14539867701887</v>
      </c>
      <c r="I23" s="47">
        <f t="shared" si="0"/>
        <v>872.18366366358021</v>
      </c>
      <c r="J23" s="58"/>
      <c r="K23" s="47">
        <f t="shared" si="0"/>
        <v>459.14877345615542</v>
      </c>
      <c r="L23" s="47">
        <f t="shared" si="0"/>
        <v>531.098670845784</v>
      </c>
      <c r="M23" s="47">
        <f t="shared" si="1"/>
        <v>626.57370119336599</v>
      </c>
      <c r="N23" s="47">
        <f t="shared" si="1"/>
        <v>797.66893355394404</v>
      </c>
      <c r="O23" s="47">
        <f t="shared" si="1"/>
        <v>734.60448989340648</v>
      </c>
      <c r="P23" s="51">
        <f t="shared" si="1"/>
        <v>1099.6589301101419</v>
      </c>
      <c r="Q23" s="57"/>
      <c r="R23" s="47">
        <f t="shared" si="1"/>
        <v>555.6199056487236</v>
      </c>
      <c r="S23" s="47">
        <f t="shared" si="1"/>
        <v>632.32075653384209</v>
      </c>
      <c r="T23" s="47">
        <f t="shared" si="1"/>
        <v>748.33892463150812</v>
      </c>
      <c r="U23" s="47">
        <f t="shared" si="1"/>
        <v>956.61404011175125</v>
      </c>
      <c r="V23" s="47">
        <f t="shared" si="1"/>
        <v>873.6715540984394</v>
      </c>
      <c r="W23" s="51">
        <f t="shared" si="1"/>
        <v>1311.9640601452138</v>
      </c>
      <c r="X23" s="75">
        <v>1300</v>
      </c>
    </row>
    <row r="24" spans="1:24" x14ac:dyDescent="0.25">
      <c r="A24" s="23"/>
      <c r="B24" s="34">
        <v>1400</v>
      </c>
      <c r="C24" s="57"/>
      <c r="D24" s="47">
        <f t="shared" si="0"/>
        <v>384.74555465977897</v>
      </c>
      <c r="E24" s="47">
        <f t="shared" si="0"/>
        <v>458.3206366299994</v>
      </c>
      <c r="F24" s="47">
        <f t="shared" si="0"/>
        <v>533.31439418991602</v>
      </c>
      <c r="G24" s="47">
        <f t="shared" si="0"/>
        <v>675.24947012553821</v>
      </c>
      <c r="H24" s="47">
        <f t="shared" si="0"/>
        <v>631.23350626755871</v>
      </c>
      <c r="I24" s="47">
        <f t="shared" si="0"/>
        <v>939.27471471462479</v>
      </c>
      <c r="J24" s="58"/>
      <c r="K24" s="47">
        <f t="shared" si="0"/>
        <v>494.46790987585962</v>
      </c>
      <c r="L24" s="47">
        <f t="shared" si="0"/>
        <v>571.95241475699811</v>
      </c>
      <c r="M24" s="47">
        <f t="shared" si="1"/>
        <v>674.77167820824025</v>
      </c>
      <c r="N24" s="47">
        <f t="shared" si="1"/>
        <v>859.02808228886261</v>
      </c>
      <c r="O24" s="47">
        <f t="shared" si="1"/>
        <v>791.11252757751458</v>
      </c>
      <c r="P24" s="51">
        <f t="shared" si="1"/>
        <v>1184.2480785801527</v>
      </c>
      <c r="Q24" s="57"/>
      <c r="R24" s="47">
        <f t="shared" si="1"/>
        <v>598.35989839093304</v>
      </c>
      <c r="S24" s="47">
        <f t="shared" si="1"/>
        <v>680.96081472875289</v>
      </c>
      <c r="T24" s="47">
        <f t="shared" si="1"/>
        <v>805.90345729547016</v>
      </c>
      <c r="U24" s="47">
        <f t="shared" si="1"/>
        <v>1030.1997355049627</v>
      </c>
      <c r="V24" s="47">
        <f t="shared" si="1"/>
        <v>940.87705825985768</v>
      </c>
      <c r="W24" s="51">
        <f t="shared" si="1"/>
        <v>1412.8843724640763</v>
      </c>
      <c r="X24" s="75">
        <v>1400</v>
      </c>
    </row>
    <row r="25" spans="1:24" x14ac:dyDescent="0.25">
      <c r="A25" s="23"/>
      <c r="B25" s="34">
        <v>1600</v>
      </c>
      <c r="C25" s="57"/>
      <c r="D25" s="47">
        <f t="shared" si="0"/>
        <v>439.70920532546182</v>
      </c>
      <c r="E25" s="47">
        <f t="shared" si="0"/>
        <v>523.79501329142784</v>
      </c>
      <c r="F25" s="47">
        <f t="shared" si="0"/>
        <v>609.50216478847551</v>
      </c>
      <c r="G25" s="47">
        <f t="shared" si="0"/>
        <v>771.71368014347229</v>
      </c>
      <c r="H25" s="47">
        <f t="shared" si="0"/>
        <v>721.40972144863861</v>
      </c>
      <c r="I25" s="47">
        <f t="shared" si="0"/>
        <v>1073.4568168167141</v>
      </c>
      <c r="J25" s="58"/>
      <c r="K25" s="47">
        <f t="shared" si="0"/>
        <v>565.10618271526823</v>
      </c>
      <c r="L25" s="47">
        <f t="shared" si="0"/>
        <v>653.65990257942644</v>
      </c>
      <c r="M25" s="47">
        <f t="shared" si="1"/>
        <v>771.16763223798898</v>
      </c>
      <c r="N25" s="47">
        <f t="shared" si="1"/>
        <v>981.7463797587003</v>
      </c>
      <c r="O25" s="47">
        <f t="shared" si="1"/>
        <v>904.12860294573113</v>
      </c>
      <c r="P25" s="51">
        <f t="shared" si="1"/>
        <v>1353.4263755201746</v>
      </c>
      <c r="Q25" s="57"/>
      <c r="R25" s="47">
        <f t="shared" si="1"/>
        <v>683.83988387535214</v>
      </c>
      <c r="S25" s="47">
        <f t="shared" si="1"/>
        <v>778.24093111857496</v>
      </c>
      <c r="T25" s="47">
        <f t="shared" si="1"/>
        <v>921.0325226233947</v>
      </c>
      <c r="U25" s="47">
        <f t="shared" si="1"/>
        <v>1177.3711262913862</v>
      </c>
      <c r="V25" s="47">
        <f t="shared" si="1"/>
        <v>1075.2880665826947</v>
      </c>
      <c r="W25" s="51">
        <f t="shared" si="1"/>
        <v>1614.7249971018016</v>
      </c>
      <c r="X25" s="75">
        <v>1600</v>
      </c>
    </row>
    <row r="26" spans="1:24" x14ac:dyDescent="0.25">
      <c r="A26" s="23"/>
      <c r="B26" s="34">
        <v>1800</v>
      </c>
      <c r="C26" s="57"/>
      <c r="D26" s="47">
        <f t="shared" si="0"/>
        <v>494.6728559911445</v>
      </c>
      <c r="E26" s="47">
        <f t="shared" si="0"/>
        <v>589.26938995285639</v>
      </c>
      <c r="F26" s="47">
        <f t="shared" si="0"/>
        <v>685.68993538703501</v>
      </c>
      <c r="G26" s="47">
        <f t="shared" si="0"/>
        <v>868.17789016140637</v>
      </c>
      <c r="H26" s="47">
        <f t="shared" si="0"/>
        <v>811.58593662971839</v>
      </c>
      <c r="I26" s="47">
        <f t="shared" si="0"/>
        <v>1207.6389189188035</v>
      </c>
      <c r="J26" s="58"/>
      <c r="K26" s="47">
        <f t="shared" si="0"/>
        <v>635.74445555467673</v>
      </c>
      <c r="L26" s="47">
        <f t="shared" si="0"/>
        <v>735.36739040185478</v>
      </c>
      <c r="M26" s="47">
        <f t="shared" si="1"/>
        <v>867.56358626773761</v>
      </c>
      <c r="N26" s="47">
        <f t="shared" si="1"/>
        <v>1104.4646772285378</v>
      </c>
      <c r="O26" s="47">
        <f t="shared" si="1"/>
        <v>1017.1446783139475</v>
      </c>
      <c r="P26" s="51">
        <f t="shared" si="1"/>
        <v>1522.6046724601965</v>
      </c>
      <c r="Q26" s="57"/>
      <c r="R26" s="47">
        <f t="shared" si="1"/>
        <v>769.31986935977113</v>
      </c>
      <c r="S26" s="47">
        <f t="shared" si="1"/>
        <v>875.5210475083968</v>
      </c>
      <c r="T26" s="47">
        <f t="shared" si="1"/>
        <v>1036.161587951319</v>
      </c>
      <c r="U26" s="47">
        <f t="shared" si="1"/>
        <v>1324.5425170778094</v>
      </c>
      <c r="V26" s="47">
        <f t="shared" si="1"/>
        <v>1209.6990749055315</v>
      </c>
      <c r="W26" s="51">
        <f t="shared" si="1"/>
        <v>1816.5656217395267</v>
      </c>
      <c r="X26" s="75">
        <v>1800</v>
      </c>
    </row>
    <row r="27" spans="1:24" x14ac:dyDescent="0.25">
      <c r="A27" s="23"/>
      <c r="B27" s="34">
        <v>2000</v>
      </c>
      <c r="C27" s="57"/>
      <c r="D27" s="47">
        <f t="shared" si="0"/>
        <v>549.63650665682724</v>
      </c>
      <c r="E27" s="47">
        <f t="shared" si="0"/>
        <v>654.74376661428482</v>
      </c>
      <c r="F27" s="47">
        <f t="shared" si="0"/>
        <v>761.87770598559439</v>
      </c>
      <c r="G27" s="47">
        <f t="shared" si="0"/>
        <v>964.64210017934033</v>
      </c>
      <c r="H27" s="47">
        <f t="shared" si="0"/>
        <v>901.76215181079817</v>
      </c>
      <c r="I27" s="47">
        <f t="shared" si="0"/>
        <v>1341.8210210208927</v>
      </c>
      <c r="J27" s="58"/>
      <c r="K27" s="47">
        <f t="shared" si="0"/>
        <v>706.38272839408523</v>
      </c>
      <c r="L27" s="47">
        <f t="shared" si="0"/>
        <v>817.074878224283</v>
      </c>
      <c r="M27" s="47">
        <f t="shared" si="1"/>
        <v>963.95954029748623</v>
      </c>
      <c r="N27" s="47">
        <f t="shared" si="1"/>
        <v>1227.1829746983753</v>
      </c>
      <c r="O27" s="47">
        <f t="shared" si="1"/>
        <v>1130.1607536821639</v>
      </c>
      <c r="P27" s="51">
        <f t="shared" si="1"/>
        <v>1691.7829694002182</v>
      </c>
      <c r="Q27" s="57"/>
      <c r="R27" s="47">
        <f t="shared" si="1"/>
        <v>854.79985484419012</v>
      </c>
      <c r="S27" s="47">
        <f t="shared" si="1"/>
        <v>972.80116389821865</v>
      </c>
      <c r="T27" s="47">
        <f t="shared" si="1"/>
        <v>1151.2906532792433</v>
      </c>
      <c r="U27" s="47">
        <f t="shared" si="1"/>
        <v>1471.7139078642326</v>
      </c>
      <c r="V27" s="47">
        <f t="shared" si="1"/>
        <v>1344.1100832283682</v>
      </c>
      <c r="W27" s="51">
        <f t="shared" si="1"/>
        <v>2018.4062463772518</v>
      </c>
      <c r="X27" s="75">
        <v>2000</v>
      </c>
    </row>
    <row r="28" spans="1:24" x14ac:dyDescent="0.25">
      <c r="A28" s="23"/>
      <c r="B28" s="34">
        <v>2300</v>
      </c>
      <c r="C28" s="57"/>
      <c r="D28" s="47">
        <f t="shared" ref="D28:I30" si="2">IF(Val="Effekt",$B28/1000*D$11*(DeltaT/50)^D$12,IF(Val="Flöde",$B28/1000*D$11*(DeltaT/50)^D$12*0.86/(Tillopp-Retur),IF(Val="Kv",$B28/1000*D$11*(DeltaT/50)^D$12*0.86/(Tillopp-Retur)/(10000*Tryck)^0.5)))</f>
        <v>632.08198265535123</v>
      </c>
      <c r="E28" s="47">
        <f t="shared" si="2"/>
        <v>752.95533160642754</v>
      </c>
      <c r="F28" s="47">
        <f t="shared" si="2"/>
        <v>876.15936188343346</v>
      </c>
      <c r="G28" s="47">
        <f t="shared" si="2"/>
        <v>1109.3384152062413</v>
      </c>
      <c r="H28" s="47">
        <f t="shared" si="2"/>
        <v>1037.0264745824179</v>
      </c>
      <c r="I28" s="47">
        <f t="shared" si="2"/>
        <v>1543.0941741740264</v>
      </c>
      <c r="J28" s="58"/>
      <c r="K28" s="47">
        <f t="shared" ref="K28:P30" si="3">IF(Val="Effekt",$B28/1000*K$11*(DeltaT/50)^K$12,IF(Val="Flöde",$B28/1000*K$11*(DeltaT/50)^K$12*0.86/(Tillopp-Retur),IF(Val="Kv",$B28/1000*K$11*(DeltaT/50)^K$12*0.86/(Tillopp-Retur)/(10000*Tryck)^0.5)))</f>
        <v>812.34013765319787</v>
      </c>
      <c r="L28" s="47">
        <f t="shared" si="3"/>
        <v>939.63610995792544</v>
      </c>
      <c r="M28" s="47">
        <f t="shared" si="3"/>
        <v>1108.5534713421091</v>
      </c>
      <c r="N28" s="47">
        <f t="shared" si="3"/>
        <v>1411.2604209031315</v>
      </c>
      <c r="O28" s="47">
        <f t="shared" si="3"/>
        <v>1299.6848667344882</v>
      </c>
      <c r="P28" s="51">
        <f t="shared" si="3"/>
        <v>1945.5504148102509</v>
      </c>
      <c r="Q28" s="57"/>
      <c r="R28" s="47">
        <f t="shared" ref="R28:V30" si="4">IF(Val="Effekt",$B28/1000*R$11*(DeltaT/50)^R$12,IF(Val="Flöde",$B28/1000*R$11*(DeltaT/50)^R$12*0.86/(Tillopp-Retur),IF(Val="Kv",$B28/1000*R$11*(DeltaT/50)^R$12*0.86/(Tillopp-Retur)/(10000*Tryck)^0.5)))</f>
        <v>983.01983307081855</v>
      </c>
      <c r="S28" s="47">
        <f t="shared" si="4"/>
        <v>1118.7213384829513</v>
      </c>
      <c r="T28" s="47">
        <f t="shared" si="4"/>
        <v>1323.9842512711296</v>
      </c>
      <c r="U28" s="47">
        <f t="shared" si="4"/>
        <v>1692.4709940438674</v>
      </c>
      <c r="V28" s="47">
        <f t="shared" si="4"/>
        <v>1545.7265957126233</v>
      </c>
      <c r="W28" s="73"/>
      <c r="X28" s="75">
        <v>2300</v>
      </c>
    </row>
    <row r="29" spans="1:24" x14ac:dyDescent="0.25">
      <c r="A29" s="23"/>
      <c r="B29" s="34">
        <v>2600</v>
      </c>
      <c r="C29" s="57"/>
      <c r="D29" s="47">
        <f t="shared" si="2"/>
        <v>714.52745865387544</v>
      </c>
      <c r="E29" s="47">
        <f t="shared" si="2"/>
        <v>851.16689659857036</v>
      </c>
      <c r="F29" s="47">
        <f t="shared" si="2"/>
        <v>990.44101778127265</v>
      </c>
      <c r="G29" s="47">
        <f t="shared" si="2"/>
        <v>1254.0347302331425</v>
      </c>
      <c r="H29" s="47">
        <f t="shared" si="2"/>
        <v>1172.2907973540377</v>
      </c>
      <c r="I29" s="47">
        <f t="shared" si="2"/>
        <v>1744.3673273271604</v>
      </c>
      <c r="J29" s="58"/>
      <c r="K29" s="47">
        <f t="shared" si="3"/>
        <v>918.29754691231085</v>
      </c>
      <c r="L29" s="47">
        <f t="shared" si="3"/>
        <v>1062.197341691568</v>
      </c>
      <c r="M29" s="47">
        <f t="shared" si="3"/>
        <v>1253.147402386732</v>
      </c>
      <c r="N29" s="47">
        <f t="shared" si="3"/>
        <v>1595.3378671078881</v>
      </c>
      <c r="O29" s="47">
        <f t="shared" si="3"/>
        <v>1469.208979786813</v>
      </c>
      <c r="P29" s="51">
        <f t="shared" si="3"/>
        <v>2199.3178602202838</v>
      </c>
      <c r="Q29" s="57"/>
      <c r="R29" s="47">
        <f t="shared" si="4"/>
        <v>1111.2398112974472</v>
      </c>
      <c r="S29" s="47">
        <f t="shared" si="4"/>
        <v>1264.6415130676842</v>
      </c>
      <c r="T29" s="47">
        <f t="shared" si="4"/>
        <v>1496.6778492630162</v>
      </c>
      <c r="U29" s="47">
        <f t="shared" si="4"/>
        <v>1913.2280802235025</v>
      </c>
      <c r="V29" s="47">
        <f t="shared" si="4"/>
        <v>1747.3431081968788</v>
      </c>
      <c r="W29" s="73"/>
      <c r="X29" s="75">
        <v>2600</v>
      </c>
    </row>
    <row r="30" spans="1:24" ht="15.75" thickBot="1" x14ac:dyDescent="0.3">
      <c r="A30" s="23"/>
      <c r="B30" s="34">
        <v>3000</v>
      </c>
      <c r="C30" s="57"/>
      <c r="D30" s="47">
        <f t="shared" si="2"/>
        <v>824.4547599852408</v>
      </c>
      <c r="E30" s="47">
        <f t="shared" si="2"/>
        <v>982.11564992142723</v>
      </c>
      <c r="F30" s="47">
        <f t="shared" si="2"/>
        <v>1142.8165589783916</v>
      </c>
      <c r="G30" s="47">
        <f t="shared" si="2"/>
        <v>1446.9631502690104</v>
      </c>
      <c r="H30" s="47">
        <f t="shared" si="2"/>
        <v>1352.6432277161973</v>
      </c>
      <c r="I30" s="47">
        <f t="shared" si="2"/>
        <v>2012.731531531339</v>
      </c>
      <c r="J30" s="59"/>
      <c r="K30" s="53">
        <f t="shared" si="3"/>
        <v>1059.574092591128</v>
      </c>
      <c r="L30" s="47">
        <f t="shared" si="3"/>
        <v>1225.6123173364244</v>
      </c>
      <c r="M30" s="53">
        <f t="shared" si="3"/>
        <v>1445.9393104462292</v>
      </c>
      <c r="N30" s="53">
        <f t="shared" si="3"/>
        <v>1840.774462047563</v>
      </c>
      <c r="O30" s="47">
        <f t="shared" si="3"/>
        <v>1695.2411305232456</v>
      </c>
      <c r="P30" s="54">
        <f t="shared" si="3"/>
        <v>2537.6744541003272</v>
      </c>
      <c r="Q30" s="57"/>
      <c r="R30" s="47">
        <f t="shared" si="4"/>
        <v>1282.1997822662852</v>
      </c>
      <c r="S30" s="47">
        <f t="shared" si="4"/>
        <v>1459.2017458473279</v>
      </c>
      <c r="T30" s="47">
        <f t="shared" si="4"/>
        <v>1726.9359799188649</v>
      </c>
      <c r="U30" s="47">
        <f t="shared" si="4"/>
        <v>2207.5708617963492</v>
      </c>
      <c r="V30" s="47">
        <f t="shared" si="4"/>
        <v>2016.1651248425524</v>
      </c>
      <c r="W30" s="73"/>
      <c r="X30" s="76">
        <v>3000</v>
      </c>
    </row>
    <row r="31" spans="1:24" ht="15.75" thickBot="1" x14ac:dyDescent="0.3">
      <c r="A31" s="35"/>
      <c r="B31" s="36"/>
      <c r="C31" s="78"/>
      <c r="D31" s="37"/>
      <c r="E31" s="37"/>
      <c r="F31" s="37"/>
      <c r="G31" s="37"/>
      <c r="H31" s="37"/>
      <c r="I31" s="37"/>
      <c r="J31" s="38"/>
      <c r="K31" s="37"/>
      <c r="L31" s="37"/>
      <c r="M31" s="37"/>
      <c r="N31" s="37"/>
      <c r="O31" s="37"/>
      <c r="P31" s="39"/>
      <c r="Q31" s="37"/>
      <c r="R31" s="37"/>
      <c r="S31" s="37"/>
      <c r="T31" s="37"/>
      <c r="U31" s="37"/>
      <c r="V31" s="37"/>
      <c r="W31" s="39"/>
    </row>
    <row r="32" spans="1:24" ht="9" customHeight="1" thickBot="1" x14ac:dyDescent="0.3"/>
    <row r="33" spans="1:16" x14ac:dyDescent="0.25">
      <c r="A33" s="7" t="s">
        <v>9</v>
      </c>
      <c r="B33" s="40"/>
      <c r="C33" s="9">
        <v>10</v>
      </c>
      <c r="D33" s="10">
        <v>11</v>
      </c>
      <c r="E33" s="10">
        <v>20</v>
      </c>
      <c r="F33" s="10">
        <v>21</v>
      </c>
      <c r="G33" s="10">
        <v>22</v>
      </c>
      <c r="H33" s="10">
        <v>30</v>
      </c>
      <c r="I33" s="11">
        <v>33</v>
      </c>
      <c r="J33" s="41"/>
      <c r="K33" s="9">
        <v>21</v>
      </c>
      <c r="L33" s="10">
        <v>22</v>
      </c>
      <c r="M33" s="11">
        <v>33</v>
      </c>
      <c r="N33" s="9">
        <v>21</v>
      </c>
      <c r="O33" s="10">
        <v>22</v>
      </c>
      <c r="P33" s="11">
        <v>33</v>
      </c>
    </row>
    <row r="34" spans="1:16" x14ac:dyDescent="0.25">
      <c r="A34" s="12" t="s">
        <v>10</v>
      </c>
      <c r="B34" s="42"/>
      <c r="C34" s="20"/>
      <c r="D34" s="15">
        <v>600</v>
      </c>
      <c r="E34" s="15">
        <v>600</v>
      </c>
      <c r="F34" s="15">
        <v>600</v>
      </c>
      <c r="G34" s="15">
        <v>600</v>
      </c>
      <c r="H34" s="15">
        <v>600</v>
      </c>
      <c r="I34" s="17">
        <v>600</v>
      </c>
      <c r="J34" s="21"/>
      <c r="K34" s="67">
        <v>200</v>
      </c>
      <c r="L34" s="15">
        <v>200</v>
      </c>
      <c r="M34" s="17">
        <v>200</v>
      </c>
      <c r="N34" s="67">
        <v>200</v>
      </c>
      <c r="O34" s="15">
        <v>200</v>
      </c>
      <c r="P34" s="17">
        <v>200</v>
      </c>
    </row>
    <row r="35" spans="1:16" x14ac:dyDescent="0.25">
      <c r="A35" s="18" t="s">
        <v>11</v>
      </c>
      <c r="B35" s="43"/>
      <c r="C35" s="20"/>
      <c r="D35" s="21">
        <v>961</v>
      </c>
      <c r="E35" s="21">
        <v>1085</v>
      </c>
      <c r="F35" s="21">
        <v>1288</v>
      </c>
      <c r="G35" s="21">
        <v>1676</v>
      </c>
      <c r="H35" s="21">
        <v>1510</v>
      </c>
      <c r="I35" s="22">
        <v>2309</v>
      </c>
      <c r="J35" s="21"/>
      <c r="K35" s="66">
        <v>549</v>
      </c>
      <c r="L35" s="5">
        <v>724</v>
      </c>
      <c r="M35" s="68">
        <v>1022</v>
      </c>
      <c r="N35" s="66">
        <v>537</v>
      </c>
      <c r="O35" s="5">
        <v>717</v>
      </c>
      <c r="P35" s="68">
        <v>996</v>
      </c>
    </row>
    <row r="36" spans="1:16" x14ac:dyDescent="0.25">
      <c r="A36" s="23" t="s">
        <v>12</v>
      </c>
      <c r="B36" s="43"/>
      <c r="C36" s="20"/>
      <c r="D36" s="21">
        <v>1.2830999999999999</v>
      </c>
      <c r="E36" s="24">
        <v>1.2876000000000001</v>
      </c>
      <c r="F36" s="21">
        <v>1.2967</v>
      </c>
      <c r="G36" s="21">
        <v>1.3294999999999999</v>
      </c>
      <c r="H36" s="24">
        <v>1.3098000000000001</v>
      </c>
      <c r="I36" s="22">
        <v>1.3416999999999999</v>
      </c>
      <c r="J36" s="24"/>
      <c r="K36" s="25">
        <v>1.3331999999999999</v>
      </c>
      <c r="L36" s="24">
        <v>1.3269</v>
      </c>
      <c r="M36" s="26">
        <v>1.3403</v>
      </c>
      <c r="N36" s="25">
        <v>1.3331999999999999</v>
      </c>
      <c r="O36" s="24">
        <v>1.3269</v>
      </c>
      <c r="P36" s="26">
        <v>1.3403</v>
      </c>
    </row>
    <row r="37" spans="1:16" ht="15.75" thickBot="1" x14ac:dyDescent="0.3">
      <c r="A37" s="28" t="s">
        <v>14</v>
      </c>
      <c r="B37" s="44"/>
      <c r="C37" s="30"/>
      <c r="D37" s="31"/>
      <c r="E37" s="31"/>
      <c r="F37" s="31"/>
      <c r="G37" s="31"/>
      <c r="H37" s="31"/>
      <c r="I37" s="33"/>
      <c r="J37" s="21"/>
      <c r="K37" s="32"/>
      <c r="L37" s="31"/>
      <c r="M37" s="33"/>
      <c r="N37" s="94" t="s">
        <v>19</v>
      </c>
      <c r="O37" s="95"/>
      <c r="P37" s="96"/>
    </row>
    <row r="38" spans="1:16" x14ac:dyDescent="0.25">
      <c r="A38" s="23"/>
      <c r="B38" s="45">
        <v>400</v>
      </c>
      <c r="C38" s="58"/>
      <c r="D38" s="49">
        <f t="shared" ref="D38:P53" si="5">IF(Val="Effekt",$B38/1000*D$35*(DeltaT/50)^D$36,IF(Val="Flöde",$B38/1000*D$35*(DeltaT/50)^D$36*0.86/(Tillopp-Retur),IF(Val="Kv",$B38/1000*D$35*(DeltaT/50)^D$36*0.86/(Tillopp-Retur)/(10000*Tryck)^0.5)))</f>
        <v>199.5856204087728</v>
      </c>
      <c r="E38" s="47">
        <f t="shared" si="5"/>
        <v>224.82120928882375</v>
      </c>
      <c r="F38" s="49">
        <f t="shared" si="5"/>
        <v>265.64679509973939</v>
      </c>
      <c r="G38" s="49">
        <f t="shared" si="5"/>
        <v>339.92733778418045</v>
      </c>
      <c r="H38" s="47">
        <f t="shared" si="5"/>
        <v>309.35664303748695</v>
      </c>
      <c r="I38" s="50">
        <f t="shared" si="5"/>
        <v>465.40329839704378</v>
      </c>
      <c r="J38" s="41">
        <v>400</v>
      </c>
      <c r="K38" s="70"/>
      <c r="L38" s="71"/>
      <c r="M38" s="72"/>
      <c r="N38" s="70"/>
      <c r="O38" s="71"/>
      <c r="P38" s="72"/>
    </row>
    <row r="39" spans="1:16" x14ac:dyDescent="0.25">
      <c r="A39" s="23"/>
      <c r="B39" s="45">
        <v>500</v>
      </c>
      <c r="C39" s="58"/>
      <c r="D39" s="47">
        <f t="shared" si="5"/>
        <v>249.482025510966</v>
      </c>
      <c r="E39" s="47">
        <f t="shared" si="5"/>
        <v>281.02651161102972</v>
      </c>
      <c r="F39" s="47">
        <f t="shared" si="5"/>
        <v>332.05849387467418</v>
      </c>
      <c r="G39" s="47">
        <f t="shared" si="5"/>
        <v>424.90917223022552</v>
      </c>
      <c r="H39" s="47">
        <f t="shared" si="5"/>
        <v>386.69580379685868</v>
      </c>
      <c r="I39" s="51">
        <f t="shared" si="5"/>
        <v>581.75412299630466</v>
      </c>
      <c r="J39" s="41">
        <v>500</v>
      </c>
      <c r="K39" s="58"/>
      <c r="L39" s="57"/>
      <c r="M39" s="73"/>
      <c r="N39" s="58"/>
      <c r="O39" s="57"/>
      <c r="P39" s="73"/>
    </row>
    <row r="40" spans="1:16" x14ac:dyDescent="0.25">
      <c r="A40" s="23"/>
      <c r="B40" s="45">
        <v>600</v>
      </c>
      <c r="C40" s="58"/>
      <c r="D40" s="47">
        <f t="shared" si="5"/>
        <v>299.3784306131592</v>
      </c>
      <c r="E40" s="47">
        <f t="shared" si="5"/>
        <v>337.23181393323563</v>
      </c>
      <c r="F40" s="47">
        <f t="shared" si="5"/>
        <v>398.47019264960903</v>
      </c>
      <c r="G40" s="47">
        <f t="shared" si="5"/>
        <v>509.89100667627059</v>
      </c>
      <c r="H40" s="47">
        <f t="shared" si="5"/>
        <v>464.03496455623042</v>
      </c>
      <c r="I40" s="51">
        <f t="shared" si="5"/>
        <v>698.10494759556559</v>
      </c>
      <c r="J40" s="41">
        <v>600</v>
      </c>
      <c r="K40" s="52">
        <f t="shared" si="5"/>
        <v>166.70738603749797</v>
      </c>
      <c r="L40" s="47">
        <f t="shared" si="5"/>
        <v>220.55591564798607</v>
      </c>
      <c r="M40" s="51">
        <f t="shared" si="5"/>
        <v>309.21337218450776</v>
      </c>
      <c r="N40" s="52">
        <f t="shared" si="5"/>
        <v>163.06350874706087</v>
      </c>
      <c r="O40" s="47">
        <f t="shared" si="5"/>
        <v>218.42346894973207</v>
      </c>
      <c r="P40" s="51">
        <f t="shared" si="5"/>
        <v>301.34688717785696</v>
      </c>
    </row>
    <row r="41" spans="1:16" x14ac:dyDescent="0.25">
      <c r="A41" s="23"/>
      <c r="B41" s="45">
        <v>700</v>
      </c>
      <c r="C41" s="58"/>
      <c r="D41" s="47">
        <f t="shared" si="5"/>
        <v>349.27483571535237</v>
      </c>
      <c r="E41" s="47">
        <f t="shared" si="5"/>
        <v>393.43711625544159</v>
      </c>
      <c r="F41" s="47">
        <f t="shared" si="5"/>
        <v>464.88189142454382</v>
      </c>
      <c r="G41" s="47">
        <f t="shared" si="5"/>
        <v>594.87284112231566</v>
      </c>
      <c r="H41" s="47">
        <f t="shared" si="5"/>
        <v>541.3741253156021</v>
      </c>
      <c r="I41" s="51">
        <f t="shared" si="5"/>
        <v>814.45577219482652</v>
      </c>
      <c r="J41" s="41">
        <v>700</v>
      </c>
      <c r="K41" s="52">
        <f t="shared" si="5"/>
        <v>194.49195037708097</v>
      </c>
      <c r="L41" s="47">
        <f t="shared" si="5"/>
        <v>257.3152349226504</v>
      </c>
      <c r="M41" s="51">
        <f t="shared" si="5"/>
        <v>360.74893421525911</v>
      </c>
      <c r="N41" s="52">
        <f t="shared" si="5"/>
        <v>190.24076020490435</v>
      </c>
      <c r="O41" s="47">
        <f t="shared" si="5"/>
        <v>254.82738044135405</v>
      </c>
      <c r="P41" s="51">
        <f t="shared" si="5"/>
        <v>351.57136837416641</v>
      </c>
    </row>
    <row r="42" spans="1:16" x14ac:dyDescent="0.25">
      <c r="A42" s="23"/>
      <c r="B42" s="45">
        <v>800</v>
      </c>
      <c r="C42" s="58"/>
      <c r="D42" s="47">
        <f t="shared" si="5"/>
        <v>399.17124081754559</v>
      </c>
      <c r="E42" s="47">
        <f t="shared" si="5"/>
        <v>449.6424185776475</v>
      </c>
      <c r="F42" s="47">
        <f t="shared" si="5"/>
        <v>531.29359019947879</v>
      </c>
      <c r="G42" s="47">
        <f t="shared" si="5"/>
        <v>679.8546755683609</v>
      </c>
      <c r="H42" s="47">
        <f t="shared" si="5"/>
        <v>618.71328607497389</v>
      </c>
      <c r="I42" s="51">
        <f t="shared" si="5"/>
        <v>930.80659679408757</v>
      </c>
      <c r="J42" s="41">
        <v>800</v>
      </c>
      <c r="K42" s="52">
        <f t="shared" si="5"/>
        <v>222.276514716664</v>
      </c>
      <c r="L42" s="47">
        <f t="shared" si="5"/>
        <v>294.0745541973148</v>
      </c>
      <c r="M42" s="51">
        <f t="shared" si="5"/>
        <v>412.28449624601041</v>
      </c>
      <c r="N42" s="52">
        <f t="shared" si="5"/>
        <v>217.41801166274783</v>
      </c>
      <c r="O42" s="47">
        <f t="shared" si="5"/>
        <v>291.23129193297609</v>
      </c>
      <c r="P42" s="51">
        <f t="shared" si="5"/>
        <v>401.79584957047592</v>
      </c>
    </row>
    <row r="43" spans="1:16" x14ac:dyDescent="0.25">
      <c r="A43" s="23"/>
      <c r="B43" s="45">
        <v>900</v>
      </c>
      <c r="C43" s="58"/>
      <c r="D43" s="47">
        <f t="shared" si="5"/>
        <v>449.06764591973877</v>
      </c>
      <c r="E43" s="47">
        <f t="shared" si="5"/>
        <v>505.84772089985347</v>
      </c>
      <c r="F43" s="47">
        <f t="shared" si="5"/>
        <v>597.70528897441363</v>
      </c>
      <c r="G43" s="47">
        <f t="shared" si="5"/>
        <v>764.83651001440592</v>
      </c>
      <c r="H43" s="47">
        <f t="shared" si="5"/>
        <v>696.05244683434557</v>
      </c>
      <c r="I43" s="51">
        <f t="shared" si="5"/>
        <v>1047.1574213933484</v>
      </c>
      <c r="J43" s="41">
        <v>900</v>
      </c>
      <c r="K43" s="52">
        <f t="shared" si="5"/>
        <v>250.061079056247</v>
      </c>
      <c r="L43" s="47">
        <f t="shared" si="5"/>
        <v>330.83387347197913</v>
      </c>
      <c r="M43" s="51">
        <f t="shared" si="5"/>
        <v>463.82005827676176</v>
      </c>
      <c r="N43" s="52">
        <f t="shared" si="5"/>
        <v>244.59526312059131</v>
      </c>
      <c r="O43" s="47">
        <f t="shared" si="5"/>
        <v>327.63520342459816</v>
      </c>
      <c r="P43" s="51">
        <f t="shared" si="5"/>
        <v>452.02033076678538</v>
      </c>
    </row>
    <row r="44" spans="1:16" x14ac:dyDescent="0.25">
      <c r="A44" s="23"/>
      <c r="B44" s="45">
        <v>1000</v>
      </c>
      <c r="C44" s="58"/>
      <c r="D44" s="47">
        <f t="shared" si="5"/>
        <v>498.96405102193199</v>
      </c>
      <c r="E44" s="47">
        <f t="shared" si="5"/>
        <v>562.05302322205944</v>
      </c>
      <c r="F44" s="47">
        <f t="shared" si="5"/>
        <v>664.11698774934837</v>
      </c>
      <c r="G44" s="47">
        <f t="shared" si="5"/>
        <v>849.81834446045104</v>
      </c>
      <c r="H44" s="47">
        <f t="shared" si="5"/>
        <v>773.39160759371737</v>
      </c>
      <c r="I44" s="51">
        <f t="shared" si="5"/>
        <v>1163.5082459926093</v>
      </c>
      <c r="J44" s="41">
        <v>1000</v>
      </c>
      <c r="K44" s="52">
        <f t="shared" si="5"/>
        <v>277.84564339583</v>
      </c>
      <c r="L44" s="47">
        <f t="shared" si="5"/>
        <v>367.59319274664347</v>
      </c>
      <c r="M44" s="51">
        <f t="shared" si="5"/>
        <v>515.35562030751305</v>
      </c>
      <c r="N44" s="52">
        <f t="shared" si="5"/>
        <v>271.77251457843477</v>
      </c>
      <c r="O44" s="47">
        <f t="shared" si="5"/>
        <v>364.03911491622011</v>
      </c>
      <c r="P44" s="51">
        <f t="shared" si="5"/>
        <v>502.24481196309489</v>
      </c>
    </row>
    <row r="45" spans="1:16" x14ac:dyDescent="0.25">
      <c r="A45" s="23"/>
      <c r="B45" s="45">
        <v>1100</v>
      </c>
      <c r="C45" s="58"/>
      <c r="D45" s="47">
        <f t="shared" si="5"/>
        <v>548.86045612412522</v>
      </c>
      <c r="E45" s="47">
        <f t="shared" si="5"/>
        <v>618.25832554426529</v>
      </c>
      <c r="F45" s="47">
        <f t="shared" si="5"/>
        <v>730.52868652428333</v>
      </c>
      <c r="G45" s="47">
        <f t="shared" si="5"/>
        <v>934.80017890649617</v>
      </c>
      <c r="H45" s="47">
        <f t="shared" si="5"/>
        <v>850.73076835308916</v>
      </c>
      <c r="I45" s="51">
        <f t="shared" si="5"/>
        <v>1279.8590705918705</v>
      </c>
      <c r="J45" s="41">
        <v>1100</v>
      </c>
      <c r="K45" s="52">
        <f t="shared" si="5"/>
        <v>305.63020773541302</v>
      </c>
      <c r="L45" s="47">
        <f t="shared" si="5"/>
        <v>404.35251202130786</v>
      </c>
      <c r="M45" s="51">
        <f t="shared" si="5"/>
        <v>566.89118233826434</v>
      </c>
      <c r="N45" s="52">
        <f t="shared" si="5"/>
        <v>298.94976603627828</v>
      </c>
      <c r="O45" s="47">
        <f t="shared" si="5"/>
        <v>400.44302640784213</v>
      </c>
      <c r="P45" s="51">
        <f t="shared" si="5"/>
        <v>552.4692931594044</v>
      </c>
    </row>
    <row r="46" spans="1:16" x14ac:dyDescent="0.25">
      <c r="A46" s="23"/>
      <c r="B46" s="45">
        <v>1200</v>
      </c>
      <c r="C46" s="58"/>
      <c r="D46" s="47">
        <f t="shared" si="5"/>
        <v>598.75686122631839</v>
      </c>
      <c r="E46" s="47">
        <f t="shared" si="5"/>
        <v>674.46362786647126</v>
      </c>
      <c r="F46" s="47">
        <f t="shared" si="5"/>
        <v>796.94038529921806</v>
      </c>
      <c r="G46" s="47">
        <f t="shared" si="5"/>
        <v>1019.7820133525412</v>
      </c>
      <c r="H46" s="47">
        <f t="shared" si="5"/>
        <v>928.06992911246084</v>
      </c>
      <c r="I46" s="51">
        <f t="shared" si="5"/>
        <v>1396.2098951911312</v>
      </c>
      <c r="J46" s="41">
        <v>1200</v>
      </c>
      <c r="K46" s="52">
        <f t="shared" si="5"/>
        <v>333.41477207499594</v>
      </c>
      <c r="L46" s="47">
        <f t="shared" si="5"/>
        <v>441.11183129597214</v>
      </c>
      <c r="M46" s="51">
        <f t="shared" si="5"/>
        <v>618.42674436901552</v>
      </c>
      <c r="N46" s="52">
        <f t="shared" si="5"/>
        <v>326.12701749412173</v>
      </c>
      <c r="O46" s="47">
        <f t="shared" si="5"/>
        <v>436.84693789946414</v>
      </c>
      <c r="P46" s="51">
        <f t="shared" si="5"/>
        <v>602.69377435571391</v>
      </c>
    </row>
    <row r="47" spans="1:16" x14ac:dyDescent="0.25">
      <c r="A47" s="23"/>
      <c r="B47" s="45">
        <v>1300</v>
      </c>
      <c r="C47" s="58"/>
      <c r="D47" s="47">
        <f t="shared" si="5"/>
        <v>648.65326632851156</v>
      </c>
      <c r="E47" s="47">
        <f t="shared" si="5"/>
        <v>730.66893018867722</v>
      </c>
      <c r="F47" s="47">
        <f t="shared" si="5"/>
        <v>863.35208407415291</v>
      </c>
      <c r="G47" s="47">
        <f t="shared" si="5"/>
        <v>1104.7638477985865</v>
      </c>
      <c r="H47" s="47">
        <f t="shared" si="5"/>
        <v>1005.4090898718325</v>
      </c>
      <c r="I47" s="51">
        <f t="shared" si="5"/>
        <v>1512.5607197903923</v>
      </c>
      <c r="J47" s="41">
        <v>1300</v>
      </c>
      <c r="K47" s="58"/>
      <c r="L47" s="57"/>
      <c r="M47" s="73"/>
      <c r="N47" s="58"/>
      <c r="O47" s="57"/>
      <c r="P47" s="73"/>
    </row>
    <row r="48" spans="1:16" x14ac:dyDescent="0.25">
      <c r="A48" s="23"/>
      <c r="B48" s="45">
        <v>1400</v>
      </c>
      <c r="C48" s="58"/>
      <c r="D48" s="47">
        <f t="shared" si="5"/>
        <v>698.54967143070473</v>
      </c>
      <c r="E48" s="47">
        <f t="shared" si="5"/>
        <v>786.87423251088319</v>
      </c>
      <c r="F48" s="47">
        <f t="shared" si="5"/>
        <v>929.76378284908765</v>
      </c>
      <c r="G48" s="47">
        <f t="shared" si="5"/>
        <v>1189.7456822446313</v>
      </c>
      <c r="H48" s="47">
        <f t="shared" si="5"/>
        <v>1082.7482506312042</v>
      </c>
      <c r="I48" s="51">
        <f t="shared" si="5"/>
        <v>1628.911544389653</v>
      </c>
      <c r="J48" s="41">
        <v>1400</v>
      </c>
      <c r="K48" s="52">
        <f t="shared" si="5"/>
        <v>388.98390075416194</v>
      </c>
      <c r="L48" s="47">
        <f t="shared" si="5"/>
        <v>514.63046984530081</v>
      </c>
      <c r="M48" s="51">
        <f t="shared" si="5"/>
        <v>721.49786843051822</v>
      </c>
      <c r="N48" s="52">
        <f t="shared" si="5"/>
        <v>380.4815204098087</v>
      </c>
      <c r="O48" s="47">
        <f t="shared" si="5"/>
        <v>509.6547608827081</v>
      </c>
      <c r="P48" s="51">
        <f t="shared" si="5"/>
        <v>703.14273674833282</v>
      </c>
    </row>
    <row r="49" spans="1:16" x14ac:dyDescent="0.25">
      <c r="A49" s="23"/>
      <c r="B49" s="45">
        <v>1600</v>
      </c>
      <c r="C49" s="58"/>
      <c r="D49" s="47">
        <f t="shared" si="5"/>
        <v>798.34248163509119</v>
      </c>
      <c r="E49" s="47">
        <f t="shared" si="5"/>
        <v>899.28483715529501</v>
      </c>
      <c r="F49" s="47">
        <f t="shared" si="5"/>
        <v>1062.5871803989576</v>
      </c>
      <c r="G49" s="47">
        <f t="shared" si="5"/>
        <v>1359.7093511367218</v>
      </c>
      <c r="H49" s="47">
        <f t="shared" si="5"/>
        <v>1237.4265721499478</v>
      </c>
      <c r="I49" s="51">
        <f t="shared" si="5"/>
        <v>1861.6131935881751</v>
      </c>
      <c r="J49" s="41">
        <v>1600</v>
      </c>
      <c r="K49" s="52">
        <f t="shared" si="5"/>
        <v>444.55302943332799</v>
      </c>
      <c r="L49" s="47">
        <f t="shared" si="5"/>
        <v>588.14910839462959</v>
      </c>
      <c r="M49" s="51">
        <f t="shared" si="5"/>
        <v>824.56899249202081</v>
      </c>
      <c r="N49" s="52">
        <f t="shared" si="5"/>
        <v>434.83602332549566</v>
      </c>
      <c r="O49" s="47">
        <f t="shared" si="5"/>
        <v>582.46258386595218</v>
      </c>
      <c r="P49" s="51">
        <f t="shared" si="5"/>
        <v>803.59169914095185</v>
      </c>
    </row>
    <row r="50" spans="1:16" x14ac:dyDescent="0.25">
      <c r="A50" s="23"/>
      <c r="B50" s="45">
        <v>1800</v>
      </c>
      <c r="C50" s="58"/>
      <c r="D50" s="47">
        <f t="shared" ref="D50:I51" si="6">IF(Val="Effekt",$B50/1000*D$35*(DeltaT/50)^D$36,IF(Val="Flöde",$B50/1000*D$35*(DeltaT/50)^D$36*0.86/(Tillopp-Retur),IF(Val="Kv",$B50/1000*D$35*(DeltaT/50)^D$36*0.86/(Tillopp-Retur)/(10000*Tryck)^0.5)))</f>
        <v>898.13529183947753</v>
      </c>
      <c r="E50" s="47">
        <f t="shared" si="6"/>
        <v>1011.6954417997069</v>
      </c>
      <c r="F50" s="47">
        <f t="shared" si="6"/>
        <v>1195.4105779488273</v>
      </c>
      <c r="G50" s="47">
        <f t="shared" si="6"/>
        <v>1529.6730200288118</v>
      </c>
      <c r="H50" s="47">
        <f t="shared" si="6"/>
        <v>1392.1048936686911</v>
      </c>
      <c r="I50" s="51">
        <f t="shared" si="6"/>
        <v>2094.3148427866968</v>
      </c>
      <c r="J50" s="41">
        <v>1800</v>
      </c>
      <c r="K50" s="52">
        <f t="shared" si="5"/>
        <v>500.12215811249399</v>
      </c>
      <c r="L50" s="47">
        <f t="shared" si="5"/>
        <v>661.66774694395826</v>
      </c>
      <c r="M50" s="51">
        <f t="shared" si="5"/>
        <v>927.64011655352351</v>
      </c>
      <c r="N50" s="52">
        <f t="shared" si="5"/>
        <v>489.19052624118262</v>
      </c>
      <c r="O50" s="47">
        <f t="shared" si="5"/>
        <v>655.27040684919632</v>
      </c>
      <c r="P50" s="51">
        <f t="shared" si="5"/>
        <v>904.04066153357076</v>
      </c>
    </row>
    <row r="51" spans="1:16" x14ac:dyDescent="0.25">
      <c r="A51" s="23"/>
      <c r="B51" s="45">
        <v>2000</v>
      </c>
      <c r="C51" s="58"/>
      <c r="D51" s="47">
        <f t="shared" si="6"/>
        <v>997.92810204386399</v>
      </c>
      <c r="E51" s="47">
        <f t="shared" si="6"/>
        <v>1124.1060464441189</v>
      </c>
      <c r="F51" s="47">
        <f t="shared" si="6"/>
        <v>1328.2339754986967</v>
      </c>
      <c r="G51" s="47">
        <f t="shared" si="6"/>
        <v>1699.6366889209021</v>
      </c>
      <c r="H51" s="47">
        <f t="shared" si="6"/>
        <v>1546.7832151874347</v>
      </c>
      <c r="I51" s="51">
        <f t="shared" si="6"/>
        <v>2327.0164919852186</v>
      </c>
      <c r="J51" s="41">
        <v>2000</v>
      </c>
      <c r="K51" s="52">
        <f t="shared" si="5"/>
        <v>555.69128679165999</v>
      </c>
      <c r="L51" s="47">
        <f t="shared" si="5"/>
        <v>735.18638549328693</v>
      </c>
      <c r="M51" s="51">
        <f t="shared" si="5"/>
        <v>1030.7112406150261</v>
      </c>
      <c r="N51" s="52">
        <f t="shared" si="5"/>
        <v>543.54502915686953</v>
      </c>
      <c r="O51" s="47">
        <f t="shared" si="5"/>
        <v>728.07822983244023</v>
      </c>
      <c r="P51" s="51">
        <f t="shared" si="5"/>
        <v>1004.4896239261898</v>
      </c>
    </row>
    <row r="52" spans="1:16" x14ac:dyDescent="0.25">
      <c r="A52" s="23"/>
      <c r="B52" s="45">
        <v>2300</v>
      </c>
      <c r="C52" s="58"/>
      <c r="D52" s="47">
        <f t="shared" ref="D52:H54" si="7">IF(Val="Effekt",$B52/1000*D$35*(DeltaT/50)^D$36,IF(Val="Flöde",$B52/1000*D$35*(DeltaT/50)^D$36*0.86/(Tillopp-Retur),IF(Val="Kv",$B52/1000*D$35*(DeltaT/50)^D$36*0.86/(Tillopp-Retur)/(10000*Tryck)^0.5)))</f>
        <v>1147.6173173504435</v>
      </c>
      <c r="E52" s="47">
        <f t="shared" si="7"/>
        <v>1292.7219534107367</v>
      </c>
      <c r="F52" s="47">
        <f t="shared" si="7"/>
        <v>1527.4690718235011</v>
      </c>
      <c r="G52" s="47">
        <f t="shared" si="7"/>
        <v>1954.5821922590371</v>
      </c>
      <c r="H52" s="47">
        <f t="shared" si="7"/>
        <v>1778.8006974655495</v>
      </c>
      <c r="I52" s="73"/>
      <c r="J52" s="41">
        <v>2300</v>
      </c>
      <c r="K52" s="52">
        <f t="shared" si="5"/>
        <v>639.0449798104089</v>
      </c>
      <c r="L52" s="47">
        <f t="shared" si="5"/>
        <v>845.46434331727983</v>
      </c>
      <c r="M52" s="51">
        <f t="shared" si="5"/>
        <v>1185.3179267072799</v>
      </c>
      <c r="N52" s="52">
        <f t="shared" si="5"/>
        <v>625.07678353040001</v>
      </c>
      <c r="O52" s="47">
        <f t="shared" si="5"/>
        <v>837.28996430730615</v>
      </c>
      <c r="P52" s="51">
        <f t="shared" si="5"/>
        <v>1155.1630675151182</v>
      </c>
    </row>
    <row r="53" spans="1:16" x14ac:dyDescent="0.25">
      <c r="A53" s="23"/>
      <c r="B53" s="45">
        <v>2600</v>
      </c>
      <c r="C53" s="58"/>
      <c r="D53" s="47">
        <f t="shared" si="7"/>
        <v>1297.3065326570231</v>
      </c>
      <c r="E53" s="47">
        <f t="shared" si="7"/>
        <v>1461.3378603773544</v>
      </c>
      <c r="F53" s="47">
        <f t="shared" si="7"/>
        <v>1726.7041681483058</v>
      </c>
      <c r="G53" s="47">
        <f t="shared" si="7"/>
        <v>2209.5276955971731</v>
      </c>
      <c r="H53" s="47">
        <f t="shared" si="7"/>
        <v>2010.818179743665</v>
      </c>
      <c r="I53" s="73"/>
      <c r="J53" s="41">
        <v>2600</v>
      </c>
      <c r="K53" s="52">
        <f t="shared" si="5"/>
        <v>722.39867282915793</v>
      </c>
      <c r="L53" s="47">
        <f t="shared" si="5"/>
        <v>955.74230114127306</v>
      </c>
      <c r="M53" s="51">
        <f t="shared" si="5"/>
        <v>1339.9246127995341</v>
      </c>
      <c r="N53" s="52">
        <f t="shared" si="5"/>
        <v>706.60853790393048</v>
      </c>
      <c r="O53" s="47">
        <f t="shared" si="5"/>
        <v>946.5016987821723</v>
      </c>
      <c r="P53" s="51">
        <f t="shared" si="5"/>
        <v>1305.8365111040466</v>
      </c>
    </row>
    <row r="54" spans="1:16" ht="15.75" thickBot="1" x14ac:dyDescent="0.3">
      <c r="A54" s="23"/>
      <c r="B54" s="45">
        <v>3000</v>
      </c>
      <c r="C54" s="63"/>
      <c r="D54" s="53">
        <f t="shared" si="7"/>
        <v>1496.892153065796</v>
      </c>
      <c r="E54" s="47">
        <f t="shared" si="7"/>
        <v>1686.1590696661783</v>
      </c>
      <c r="F54" s="53">
        <f t="shared" si="7"/>
        <v>1992.3509632480452</v>
      </c>
      <c r="G54" s="53">
        <f t="shared" si="7"/>
        <v>2549.4550333813531</v>
      </c>
      <c r="H54" s="47">
        <f t="shared" si="7"/>
        <v>2320.1748227811518</v>
      </c>
      <c r="I54" s="83"/>
      <c r="J54" s="41">
        <v>3000</v>
      </c>
      <c r="K54" s="69">
        <f t="shared" ref="K54:P54" si="8">IF(Val="Effekt",$B54/1000*K$35*(DeltaT/50)^K$36,IF(Val="Flöde",$B54/1000*K$35*(DeltaT/50)^K$36*0.86/(Tillopp-Retur),IF(Val="Kv",$B54/1000*K$35*(DeltaT/50)^K$36*0.86/(Tillopp-Retur)/(10000*Tryck)^0.5)))</f>
        <v>833.53693018748993</v>
      </c>
      <c r="L54" s="53">
        <f t="shared" si="8"/>
        <v>1102.7795782399303</v>
      </c>
      <c r="M54" s="54">
        <f t="shared" si="8"/>
        <v>1546.066860922539</v>
      </c>
      <c r="N54" s="69">
        <f t="shared" si="8"/>
        <v>815.31754373530441</v>
      </c>
      <c r="O54" s="53">
        <f t="shared" si="8"/>
        <v>1092.1173447486603</v>
      </c>
      <c r="P54" s="54">
        <f t="shared" si="8"/>
        <v>1506.7344358892847</v>
      </c>
    </row>
    <row r="55" spans="1:16" ht="15.75" thickBot="1" x14ac:dyDescent="0.3">
      <c r="A55" s="35"/>
      <c r="B55" s="46"/>
      <c r="C55" s="78"/>
      <c r="D55" s="37"/>
      <c r="E55" s="37"/>
      <c r="F55" s="37"/>
      <c r="G55" s="37"/>
      <c r="H55" s="37"/>
      <c r="I55" s="39"/>
      <c r="J55" s="21"/>
      <c r="K55" s="21"/>
      <c r="L55" s="21"/>
      <c r="M55" s="21"/>
    </row>
  </sheetData>
  <sheetProtection algorithmName="SHA-512" hashValue="yegJwBKNQ75kUEXD3DPrkPU+FFo4+o43xZWw4522X7BIr6F9IOwjFtOiJIWcJMfOEnfGKAVdLuPw1vpGswn3sQ==" saltValue="rnlbuWr2624qPLJNE6dBNg==" spinCount="100000" sheet="1" objects="1" scenarios="1" selectLockedCells="1"/>
  <mergeCells count="12">
    <mergeCell ref="A7:W7"/>
    <mergeCell ref="N37:P37"/>
    <mergeCell ref="J2:J3"/>
    <mergeCell ref="K2:K3"/>
    <mergeCell ref="L2:L3"/>
    <mergeCell ref="M2:M3"/>
    <mergeCell ref="N2:N3"/>
    <mergeCell ref="J4:J5"/>
    <mergeCell ref="K4:K5"/>
    <mergeCell ref="L4:L5"/>
    <mergeCell ref="M4:M5"/>
    <mergeCell ref="N4:N5"/>
  </mergeCells>
  <conditionalFormatting sqref="C14:W30 C38:M54 N40:P54">
    <cfRule type="cellIs" dxfId="4" priority="4" operator="greaterThan">
      <formula>2</formula>
    </cfRule>
  </conditionalFormatting>
  <conditionalFormatting sqref="D14:I30 K14:P30 R14:W27 R28:V30">
    <cfRule type="expression" dxfId="3" priority="5">
      <formula>ROUND($B14/1000*D$11*(DeltaT/50)^D$12*0.86/(Tillopp-Retur)/(10000*Tryck)^0.5,2)&gt;0.48</formula>
    </cfRule>
    <cfRule type="expression" dxfId="2" priority="6">
      <formula>ROUND($B14/1000*D$11*(DeltaT/50)^D$12*0.86/(Tillopp-Retur)/(10000*Tryck)^0.5,2)&lt;0.05</formula>
    </cfRule>
  </conditionalFormatting>
  <conditionalFormatting sqref="D38:H54 I38:I51 K40:P46 K48:P54">
    <cfRule type="expression" dxfId="1" priority="7">
      <formula>ROUND($B38/1000*D$35*(DeltaT/50)^D$36*0.86/(Tillopp-Retur)/(10000*Tryck)^0.5,2)&gt;0.48</formula>
    </cfRule>
    <cfRule type="expression" dxfId="0" priority="8">
      <formula>ROUND($B38/1000*D$35*(DeltaT/50)^D$36*0.86/(Tillopp-Retur)/(10000*Tryck)^0.5,2)&lt;0.05</formula>
    </cfRule>
  </conditionalFormatting>
  <dataValidations count="3">
    <dataValidation type="list" allowBlank="1" showInputMessage="1" showErrorMessage="1" sqref="B3" xr:uid="{8F8E3D24-1969-4BB9-AF7A-1C99EB14C7C8}">
      <formula1>$V$3:$V$5</formula1>
    </dataValidation>
    <dataValidation type="decimal" allowBlank="1" showInputMessage="1" showErrorMessage="1" sqref="K12 R12 D36 F12:G12 M12:N12 T12:U12 F36:G36 I12 P12 W12 I36" xr:uid="{ED71301B-1A26-4D9F-A774-CD033614891F}"/>
    <dataValidation type="whole" allowBlank="1" showInputMessage="1" showErrorMessage="1" sqref="D11 K11 R11 D35 F11:G11 M11:N11 T11:U11 F35:G35 I11 P11 W11 I35" xr:uid="{FB6B793C-547B-456C-8CA9-62D1BE8D8C20}"/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B1E1F76663A42BF0B994789A46F2C" ma:contentTypeVersion="11" ma:contentTypeDescription="Create a new document." ma:contentTypeScope="" ma:versionID="2ac524feaca74ef971288d0f7df84068">
  <xsd:schema xmlns:xsd="http://www.w3.org/2001/XMLSchema" xmlns:xs="http://www.w3.org/2001/XMLSchema" xmlns:p="http://schemas.microsoft.com/office/2006/metadata/properties" xmlns:ns3="0351f0f5-4a85-443d-998f-c27e896bf621" xmlns:ns4="f53d3482-ea30-40cf-bbf6-86a14ede1319" targetNamespace="http://schemas.microsoft.com/office/2006/metadata/properties" ma:root="true" ma:fieldsID="9a5dee4a7dd04c91070eaa5e37485fc0" ns3:_="" ns4:_="">
    <xsd:import namespace="0351f0f5-4a85-443d-998f-c27e896bf621"/>
    <xsd:import namespace="f53d3482-ea30-40cf-bbf6-86a14ede131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1f0f5-4a85-443d-998f-c27e896bf6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3482-ea30-40cf-bbf6-86a14ede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9CA9B8-73A1-4340-AA0D-D024DA15A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1f0f5-4a85-443d-998f-c27e896bf621"/>
    <ds:schemaRef ds:uri="f53d3482-ea30-40cf-bbf6-86a14ede1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E09B29-E08F-4726-B6F3-323E5EE0D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6E7A7-FAB8-4888-A9AA-6709F524282A}">
  <ds:schemaRefs>
    <ds:schemaRef ds:uri="http://purl.org/dc/terms/"/>
    <ds:schemaRef ds:uri="http://schemas.openxmlformats.org/package/2006/metadata/core-properties"/>
    <ds:schemaRef ds:uri="0351f0f5-4a85-443d-998f-c27e896bf621"/>
    <ds:schemaRef ds:uri="http://schemas.microsoft.com/office/2006/documentManagement/types"/>
    <ds:schemaRef ds:uri="http://schemas.microsoft.com/office/infopath/2007/PartnerControls"/>
    <ds:schemaRef ds:uri="f53d3482-ea30-40cf-bbf6-86a14ede13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12</vt:i4>
      </vt:variant>
    </vt:vector>
  </HeadingPairs>
  <TitlesOfParts>
    <vt:vector size="14" baseType="lpstr">
      <vt:lpstr>TPV4 Standard</vt:lpstr>
      <vt:lpstr>TPV4 Plan</vt:lpstr>
      <vt:lpstr>'TPV4 Plan'!DeltaT</vt:lpstr>
      <vt:lpstr>DeltaT</vt:lpstr>
      <vt:lpstr>'TPV4 Plan'!Retur</vt:lpstr>
      <vt:lpstr>Retur</vt:lpstr>
      <vt:lpstr>'TPV4 Plan'!Rum</vt:lpstr>
      <vt:lpstr>Rum</vt:lpstr>
      <vt:lpstr>'TPV4 Plan'!Tillopp</vt:lpstr>
      <vt:lpstr>Tillopp</vt:lpstr>
      <vt:lpstr>'TPV4 Plan'!Tryck</vt:lpstr>
      <vt:lpstr>Tryck</vt:lpstr>
      <vt:lpstr>'TPV4 Plan'!Val</vt:lpstr>
      <vt:lpstr>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SKEPPAS</dc:creator>
  <cp:keywords/>
  <dc:description/>
  <cp:lastModifiedBy>Jonas SKEPPAS</cp:lastModifiedBy>
  <cp:revision/>
  <cp:lastPrinted>2024-04-17T14:29:46Z</cp:lastPrinted>
  <dcterms:created xsi:type="dcterms:W3CDTF">2019-11-05T17:24:44Z</dcterms:created>
  <dcterms:modified xsi:type="dcterms:W3CDTF">2024-05-30T06:43:06Z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0x010100717B1E1F76663A42BF0B994789A46F2C</vt:lpwstr>
  </property>
</Properties>
</file>